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J5"/>
  <c r="E6"/>
  <c r="F6"/>
  <c r="J6"/>
  <c r="E7"/>
  <c r="F7"/>
  <c r="J7"/>
  <c r="E8"/>
  <c r="F8"/>
  <c r="J8"/>
  <c r="E9"/>
  <c r="F9"/>
  <c r="J9"/>
  <c r="E10"/>
  <c r="F10"/>
  <c r="J10"/>
  <c r="E11"/>
  <c r="F1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J18"/>
  <c r="E19"/>
  <c r="F19"/>
  <c r="J19"/>
  <c r="E20"/>
  <c r="F20"/>
  <c r="J20"/>
  <c r="E21"/>
  <c r="F21"/>
  <c r="J21"/>
  <c r="E22"/>
  <c r="F22"/>
  <c r="J22"/>
  <c r="E23"/>
  <c r="F23"/>
  <c r="J23"/>
  <c r="E24"/>
  <c r="F24"/>
  <c r="J24"/>
  <c r="E25"/>
  <c r="F25"/>
  <c r="J25"/>
  <c r="E26"/>
  <c r="F26"/>
  <c r="J26"/>
  <c r="E27"/>
  <c r="F27"/>
  <c r="J27"/>
  <c r="E28"/>
  <c r="F28"/>
  <c r="J28"/>
  <c r="E29"/>
  <c r="F29"/>
  <c r="J29"/>
  <c r="E30"/>
  <c r="K30" s="1"/>
  <c r="F30"/>
  <c r="E31"/>
  <c r="F31"/>
  <c r="J31"/>
  <c r="E32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K38" s="1"/>
  <c r="F38"/>
  <c r="E39"/>
  <c r="F39"/>
  <c r="J39"/>
  <c r="E3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1"/>
  <c r="K32"/>
  <c r="I35"/>
  <c r="I36"/>
  <c r="I39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5" l="1"/>
  <c r="K7"/>
  <c r="K39"/>
  <c r="G19"/>
  <c r="L19" s="1"/>
  <c r="G11"/>
  <c r="G38"/>
  <c r="L38" s="1"/>
  <c r="G7"/>
  <c r="G5"/>
  <c r="L5" s="1"/>
  <c r="K36"/>
  <c r="K28"/>
  <c r="K26"/>
  <c r="K24"/>
  <c r="K22"/>
  <c r="K20"/>
  <c r="K18"/>
  <c r="K16"/>
  <c r="K14"/>
  <c r="K12"/>
  <c r="K10"/>
  <c r="K8"/>
  <c r="K6"/>
  <c r="K4"/>
  <c r="G39"/>
  <c r="L39" s="1"/>
  <c r="K23"/>
  <c r="K21"/>
  <c r="G27"/>
  <c r="L27" s="1"/>
  <c r="G23"/>
  <c r="L23" s="1"/>
  <c r="G21"/>
  <c r="L21" s="1"/>
  <c r="G18"/>
  <c r="L18" s="1"/>
  <c r="K29"/>
  <c r="K15"/>
  <c r="K13"/>
  <c r="G32"/>
  <c r="L32" s="1"/>
  <c r="G29"/>
  <c r="L29" s="1"/>
  <c r="G26"/>
  <c r="L26" s="1"/>
  <c r="G15"/>
  <c r="L15" s="1"/>
  <c r="G13"/>
  <c r="L13" s="1"/>
  <c r="G10"/>
  <c r="L10" s="1"/>
  <c r="G4"/>
  <c r="L4" s="1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L6" s="1"/>
  <c r="G37"/>
  <c r="L37" s="1"/>
  <c r="G35"/>
  <c r="L35" s="1"/>
  <c r="G28"/>
  <c r="L28" s="1"/>
  <c r="G24"/>
  <c r="L24" s="1"/>
  <c r="G20"/>
  <c r="G16"/>
  <c r="L16" s="1"/>
  <c r="G12"/>
  <c r="L12" s="1"/>
  <c r="L11"/>
  <c r="G8"/>
  <c r="L8" s="1"/>
  <c r="L7"/>
  <c r="J3"/>
  <c r="L20"/>
  <c r="G3"/>
  <c r="G36"/>
  <c r="L36" s="1"/>
  <c r="I3"/>
  <c r="K3" s="1"/>
  <c r="L3" l="1"/>
</calcChain>
</file>

<file path=xl/sharedStrings.xml><?xml version="1.0" encoding="utf-8"?>
<sst xmlns="http://schemas.openxmlformats.org/spreadsheetml/2006/main" count="114" uniqueCount="71">
  <si>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</si>
  <si>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</si>
  <si>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</si>
  <si>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</si>
  <si>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</si>
  <si>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</si>
  <si>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</si>
  <si>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</si>
  <si>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</si>
  <si>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</si>
  <si>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</si>
  <si>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</si>
  <si>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</si>
  <si>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</si>
  <si>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</si>
  <si>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</si>
  <si>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</si>
  <si>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</si>
  <si>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</si>
  <si>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</si>
  <si>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</si>
  <si>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</si>
  <si>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</si>
  <si>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</si>
  <si>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</si>
  <si>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</si>
  <si>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</si>
  <si>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</si>
  <si>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</si>
  <si>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</si>
  <si>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</si>
  <si>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</si>
  <si>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</si>
  <si>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</si>
  <si>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</si>
  <si>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</si>
  <si>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</si>
  <si>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</si>
  <si>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</si>
  <si>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</si>
  <si>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41-周转筐</t>
  </si>
  <si>
    <t>71-黑电</t>
  </si>
  <si>
    <t>72-空调</t>
  </si>
  <si>
    <t>73-冰箱</t>
  </si>
  <si>
    <t>77-洗衣机</t>
  </si>
  <si>
    <t>78-厨卫</t>
  </si>
  <si>
    <t>PROFIT</t>
  </si>
  <si>
    <t>PROFIT_RATE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</si>
  <si>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</si>
  <si>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</si>
  <si>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</si>
  <si>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</si>
  <si>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</si>
  <si>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 xml:space="preserve">   </t>
  </si>
  <si>
    <t>销售日报表</t>
  </si>
  <si>
    <t>以门店、商品为视角，综合分析销售金额、销售毛利及客流量增长率的变化情况</t>
  </si>
  <si>
    <t>销售预算金额</t>
  </si>
  <si>
    <t>销售预算完成率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</si>
  <si>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</si>
  <si>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</si>
  <si>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</si>
  <si>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</si>
  <si>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</si>
  <si>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</si>
  <si>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</si>
  <si>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当日客流量</t>
  </si>
  <si>
    <t>昨天客流量</t>
  </si>
  <si>
    <t>与昨天相比的客流量差异</t>
  </si>
  <si>
    <t>成交价格</t>
  </si>
  <si>
    <t>昨天销售成交价格</t>
  </si>
  <si>
    <t>与昨天相比的销售成交价格差异</t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</si>
</sst>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7" fontId="20" fillId="0" borderId="0" xfId="0" applyNumberFormat="1" applyFont="1">
      <alignment vertical="center"/>
    </xf>
    <xf numFmtId="0" fontId="27" fillId="0" borderId="19" xfId="0" applyFont="1" applyBorder="1" applyAlignment="1">
      <alignment horizontal="left"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0" fontId="22" fillId="34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26" fillId="0" borderId="0" xfId="0" applyFont="1" applyAlignment="1">
      <alignment horizontal="left" wrapText="1"/>
    </xf>
    <xf numFmtId="176" fontId="22" fillId="34" borderId="10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4" fontId="21" fillId="35" borderId="12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4" fontId="21" fillId="35" borderId="20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28" fillId="0" borderId="0" xfId="0" applyNumberFormat="1" applyFont="1" applyAlignment="1"/>
    <xf numFmtId="1" fontId="28" fillId="0" borderId="0" xfId="0" applyNumberFormat="1" applyFont="1" applyAlignment="1"/>
    <xf numFmtId="0" fontId="29" fillId="0" borderId="0" xfId="0" applyNumberFormat="1" applyFont="1" applyAlignment="1"/>
    <xf numFmtId="1" fontId="29" fillId="0" borderId="0" xfId="0" applyNumberFormat="1" applyFont="1" applyAlignment="1"/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26" Type="http://schemas.openxmlformats.org/officeDocument/2006/relationships/image" Target="cid:97aae13713" TargetMode="External"/><Relationship Id="rId39" Type="http://schemas.openxmlformats.org/officeDocument/2006/relationships/hyperlink" Target="cid:bbbaca6d2" TargetMode="External"/><Relationship Id="rId21" Type="http://schemas.openxmlformats.org/officeDocument/2006/relationships/hyperlink" Target="cid:97a5ff112" TargetMode="External"/><Relationship Id="rId34" Type="http://schemas.openxmlformats.org/officeDocument/2006/relationships/image" Target="cid:ac87b7df13" TargetMode="External"/><Relationship Id="rId42" Type="http://schemas.openxmlformats.org/officeDocument/2006/relationships/image" Target="cid:c0d5d5a813" TargetMode="External"/><Relationship Id="rId47" Type="http://schemas.openxmlformats.org/officeDocument/2006/relationships/hyperlink" Target="cid:d0b588612" TargetMode="External"/><Relationship Id="rId50" Type="http://schemas.openxmlformats.org/officeDocument/2006/relationships/image" Target="cid:dfd4546613" TargetMode="External"/><Relationship Id="rId55" Type="http://schemas.openxmlformats.org/officeDocument/2006/relationships/hyperlink" Target="cid:e76dc97e2" TargetMode="External"/><Relationship Id="rId63" Type="http://schemas.openxmlformats.org/officeDocument/2006/relationships/hyperlink" Target="cid:38d18ad2" TargetMode="External"/><Relationship Id="rId68" Type="http://schemas.openxmlformats.org/officeDocument/2006/relationships/image" Target="cid:392276913" TargetMode="External"/><Relationship Id="rId76" Type="http://schemas.openxmlformats.org/officeDocument/2006/relationships/image" Target="cid:185a1bab13" TargetMode="External"/><Relationship Id="rId7" Type="http://schemas.openxmlformats.org/officeDocument/2006/relationships/hyperlink" Target="cid:7393130e2" TargetMode="External"/><Relationship Id="rId71" Type="http://schemas.openxmlformats.org/officeDocument/2006/relationships/hyperlink" Target="cid:e111a162" TargetMode="External"/><Relationship Id="rId2" Type="http://schemas.openxmlformats.org/officeDocument/2006/relationships/hyperlink" Target="cid:650096c02" TargetMode="External"/><Relationship Id="rId16" Type="http://schemas.openxmlformats.org/officeDocument/2006/relationships/image" Target="cid:7dde59d613" TargetMode="External"/><Relationship Id="rId29" Type="http://schemas.openxmlformats.org/officeDocument/2006/relationships/hyperlink" Target="cid:a1ed1ff62" TargetMode="External"/><Relationship Id="rId11" Type="http://schemas.openxmlformats.org/officeDocument/2006/relationships/hyperlink" Target="cid:78be76a62" TargetMode="External"/><Relationship Id="rId24" Type="http://schemas.openxmlformats.org/officeDocument/2006/relationships/image" Target="cid:97a883f913" TargetMode="External"/><Relationship Id="rId32" Type="http://schemas.openxmlformats.org/officeDocument/2006/relationships/image" Target="cid:a711f73213" TargetMode="External"/><Relationship Id="rId37" Type="http://schemas.openxmlformats.org/officeDocument/2006/relationships/hyperlink" Target="cid:bbb631c12" TargetMode="External"/><Relationship Id="rId40" Type="http://schemas.openxmlformats.org/officeDocument/2006/relationships/image" Target="cid:bbbaca8f13" TargetMode="External"/><Relationship Id="rId45" Type="http://schemas.openxmlformats.org/officeDocument/2006/relationships/hyperlink" Target="cid:cb1fd4bc2" TargetMode="External"/><Relationship Id="rId53" Type="http://schemas.openxmlformats.org/officeDocument/2006/relationships/hyperlink" Target="cid:e1e57af62" TargetMode="External"/><Relationship Id="rId58" Type="http://schemas.openxmlformats.org/officeDocument/2006/relationships/image" Target="cid:eca83a0c13" TargetMode="External"/><Relationship Id="rId66" Type="http://schemas.openxmlformats.org/officeDocument/2006/relationships/image" Target="cid:38f9f3713" TargetMode="External"/><Relationship Id="rId74" Type="http://schemas.openxmlformats.org/officeDocument/2006/relationships/image" Target="cid:1338c59c13" TargetMode="External"/><Relationship Id="rId5" Type="http://schemas.openxmlformats.org/officeDocument/2006/relationships/hyperlink" Target="cid:738f7e472" TargetMode="External"/><Relationship Id="rId15" Type="http://schemas.openxmlformats.org/officeDocument/2006/relationships/hyperlink" Target="cid:7dde59952" TargetMode="External"/><Relationship Id="rId23" Type="http://schemas.openxmlformats.org/officeDocument/2006/relationships/hyperlink" Target="cid:97a883d72" TargetMode="External"/><Relationship Id="rId28" Type="http://schemas.openxmlformats.org/officeDocument/2006/relationships/image" Target="cid:9cc12f6e13" TargetMode="External"/><Relationship Id="rId36" Type="http://schemas.openxmlformats.org/officeDocument/2006/relationships/image" Target="cid:bbb2dea413" TargetMode="External"/><Relationship Id="rId49" Type="http://schemas.openxmlformats.org/officeDocument/2006/relationships/hyperlink" Target="cid:dfd4543e2" TargetMode="External"/><Relationship Id="rId57" Type="http://schemas.openxmlformats.org/officeDocument/2006/relationships/hyperlink" Target="cid:eca839e52" TargetMode="External"/><Relationship Id="rId61" Type="http://schemas.openxmlformats.org/officeDocument/2006/relationships/hyperlink" Target="cid:f456201d2" TargetMode="External"/><Relationship Id="rId10" Type="http://schemas.openxmlformats.org/officeDocument/2006/relationships/image" Target="cid:7395293113" TargetMode="External"/><Relationship Id="rId19" Type="http://schemas.openxmlformats.org/officeDocument/2006/relationships/hyperlink" Target="cid:883d552c2" TargetMode="External"/><Relationship Id="rId31" Type="http://schemas.openxmlformats.org/officeDocument/2006/relationships/hyperlink" Target="cid:a711f70c2" TargetMode="External"/><Relationship Id="rId44" Type="http://schemas.openxmlformats.org/officeDocument/2006/relationships/image" Target="cid:c5fc194a13" TargetMode="External"/><Relationship Id="rId52" Type="http://schemas.openxmlformats.org/officeDocument/2006/relationships/image" Target="cid:dfd5ecc813" TargetMode="External"/><Relationship Id="rId60" Type="http://schemas.openxmlformats.org/officeDocument/2006/relationships/image" Target="cid:ef30265413" TargetMode="External"/><Relationship Id="rId65" Type="http://schemas.openxmlformats.org/officeDocument/2006/relationships/hyperlink" Target="cid:38f9f0f2" TargetMode="External"/><Relationship Id="rId73" Type="http://schemas.openxmlformats.org/officeDocument/2006/relationships/hyperlink" Target="cid:1338c579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4" Type="http://schemas.openxmlformats.org/officeDocument/2006/relationships/image" Target="cid:78c0f48013" TargetMode="External"/><Relationship Id="rId22" Type="http://schemas.openxmlformats.org/officeDocument/2006/relationships/image" Target="cid:97a5ff3513" TargetMode="External"/><Relationship Id="rId27" Type="http://schemas.openxmlformats.org/officeDocument/2006/relationships/hyperlink" Target="cid:9cc12f202" TargetMode="External"/><Relationship Id="rId30" Type="http://schemas.openxmlformats.org/officeDocument/2006/relationships/image" Target="cid:a1ed202213" TargetMode="External"/><Relationship Id="rId35" Type="http://schemas.openxmlformats.org/officeDocument/2006/relationships/hyperlink" Target="cid:bbb2de7c2" TargetMode="External"/><Relationship Id="rId43" Type="http://schemas.openxmlformats.org/officeDocument/2006/relationships/hyperlink" Target="cid:c5fc19282" TargetMode="External"/><Relationship Id="rId48" Type="http://schemas.openxmlformats.org/officeDocument/2006/relationships/image" Target="cid:d0b5888713" TargetMode="External"/><Relationship Id="rId56" Type="http://schemas.openxmlformats.org/officeDocument/2006/relationships/image" Target="cid:e76dc9a413" TargetMode="External"/><Relationship Id="rId64" Type="http://schemas.openxmlformats.org/officeDocument/2006/relationships/image" Target="cid:38d18d213" TargetMode="External"/><Relationship Id="rId69" Type="http://schemas.openxmlformats.org/officeDocument/2006/relationships/hyperlink" Target="cid:e0ef2af2" TargetMode="External"/><Relationship Id="rId8" Type="http://schemas.openxmlformats.org/officeDocument/2006/relationships/image" Target="cid:7393133f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3" Type="http://schemas.openxmlformats.org/officeDocument/2006/relationships/image" Target="cid:650096f013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25" Type="http://schemas.openxmlformats.org/officeDocument/2006/relationships/hyperlink" Target="cid:97aae1182" TargetMode="External"/><Relationship Id="rId33" Type="http://schemas.openxmlformats.org/officeDocument/2006/relationships/hyperlink" Target="cid:ac87b7b92" TargetMode="External"/><Relationship Id="rId38" Type="http://schemas.openxmlformats.org/officeDocument/2006/relationships/image" Target="cid:bbb631eb13" TargetMode="External"/><Relationship Id="rId46" Type="http://schemas.openxmlformats.org/officeDocument/2006/relationships/image" Target="cid:cb1fd4e013" TargetMode="External"/><Relationship Id="rId59" Type="http://schemas.openxmlformats.org/officeDocument/2006/relationships/hyperlink" Target="cid:ef30262e2" TargetMode="External"/><Relationship Id="rId67" Type="http://schemas.openxmlformats.org/officeDocument/2006/relationships/hyperlink" Target="cid:39227402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54" Type="http://schemas.openxmlformats.org/officeDocument/2006/relationships/image" Target="cid:e1e57b1713" TargetMode="External"/><Relationship Id="rId62" Type="http://schemas.openxmlformats.org/officeDocument/2006/relationships/image" Target="cid:f456204213" TargetMode="External"/><Relationship Id="rId70" Type="http://schemas.openxmlformats.org/officeDocument/2006/relationships/image" Target="cid:e0ef2d213" TargetMode="External"/><Relationship Id="rId75" Type="http://schemas.openxmlformats.org/officeDocument/2006/relationships/hyperlink" Target="cid:185a1b862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34" sqref="C34:D34"/>
    </sheetView>
  </sheetViews>
  <sheetFormatPr defaultRowHeight="11.25"/>
  <cols>
    <col min="1" max="1" width="7.75" style="1" customWidth="1"/>
    <col min="2" max="2" width="3" style="19" bestFit="1" customWidth="1"/>
    <col min="3" max="4" width="9" style="1"/>
    <col min="5" max="5" width="10.5" style="1" bestFit="1" customWidth="1"/>
    <col min="6" max="6" width="12.25" style="41" bestFit="1" customWidth="1"/>
    <col min="7" max="7" width="10.5" style="1" bestFit="1" customWidth="1"/>
    <col min="8" max="8" width="9" style="41"/>
    <col min="9" max="12" width="9.75" style="12" bestFit="1" customWidth="1"/>
    <col min="13" max="16384" width="9" style="1"/>
  </cols>
  <sheetData>
    <row r="1" spans="1:12">
      <c r="A1" s="20"/>
      <c r="B1" s="21"/>
      <c r="C1" s="22"/>
      <c r="D1" s="23"/>
      <c r="E1" s="24" t="s">
        <v>0</v>
      </c>
      <c r="F1" s="38" t="s">
        <v>1</v>
      </c>
      <c r="G1" s="25" t="s">
        <v>50</v>
      </c>
      <c r="H1" s="38" t="s">
        <v>2</v>
      </c>
      <c r="I1" s="32" t="s">
        <v>48</v>
      </c>
      <c r="J1" s="33" t="s">
        <v>49</v>
      </c>
      <c r="K1" s="34" t="s">
        <v>51</v>
      </c>
      <c r="L1" s="34" t="s">
        <v>52</v>
      </c>
    </row>
    <row r="2" spans="1:12">
      <c r="A2" s="26" t="s">
        <v>3</v>
      </c>
      <c r="B2" s="27"/>
      <c r="C2" s="53" t="s">
        <v>4</v>
      </c>
      <c r="D2" s="53"/>
      <c r="E2" s="28"/>
      <c r="F2" s="39"/>
      <c r="G2" s="29"/>
      <c r="H2" s="39"/>
      <c r="I2" s="35"/>
      <c r="J2" s="36"/>
      <c r="K2" s="37"/>
      <c r="L2" s="37"/>
    </row>
    <row r="3" spans="1:12">
      <c r="A3" s="54" t="s">
        <v>5</v>
      </c>
      <c r="B3" s="54"/>
      <c r="C3" s="54"/>
      <c r="D3" s="54"/>
      <c r="E3" s="30">
        <f>RA!D7</f>
        <v>15303586.198999999</v>
      </c>
      <c r="F3" s="40">
        <f>RA!I7</f>
        <v>1298322.0756999999</v>
      </c>
      <c r="G3" s="31">
        <f>E3-F3</f>
        <v>14005264.123299999</v>
      </c>
      <c r="H3" s="42">
        <f>RA!J7</f>
        <v>8.4837766704959492</v>
      </c>
      <c r="I3" s="35">
        <f>SUM(I4:I39)</f>
        <v>15303589.726648618</v>
      </c>
      <c r="J3" s="36">
        <f>SUM(J4:J39)</f>
        <v>14005263.926222466</v>
      </c>
      <c r="K3" s="37">
        <f>E3-I3</f>
        <v>-3.5276486184448004</v>
      </c>
      <c r="L3" s="37">
        <f>G3-J3</f>
        <v>0.19707753323018551</v>
      </c>
    </row>
    <row r="4" spans="1:12">
      <c r="A4" s="55">
        <f>RA!A8</f>
        <v>41480</v>
      </c>
      <c r="B4" s="27">
        <v>12</v>
      </c>
      <c r="C4" s="52" t="s">
        <v>6</v>
      </c>
      <c r="D4" s="52"/>
      <c r="E4" s="30">
        <f>RA!D8</f>
        <v>461526.37070000003</v>
      </c>
      <c r="F4" s="40">
        <f>RA!I8</f>
        <v>84381.472800000003</v>
      </c>
      <c r="G4" s="31">
        <f t="shared" ref="G4:G39" si="0">E4-F4</f>
        <v>377144.89790000004</v>
      </c>
      <c r="H4" s="42">
        <f>RA!J8</f>
        <v>18.283131399841398</v>
      </c>
      <c r="I4" s="35">
        <f>VLOOKUP(B4,RMS!B:D,3,FALSE)</f>
        <v>461526.81454871799</v>
      </c>
      <c r="J4" s="36">
        <f>VLOOKUP(B4,RMS!B:E,4,FALSE)</f>
        <v>377144.90339487197</v>
      </c>
      <c r="K4" s="37">
        <f t="shared" ref="K4:K39" si="1">E4-I4</f>
        <v>-0.44384871795773506</v>
      </c>
      <c r="L4" s="37">
        <f t="shared" ref="L4:L39" si="2">G4-J4</f>
        <v>-5.494871933478862E-3</v>
      </c>
    </row>
    <row r="5" spans="1:12">
      <c r="A5" s="55"/>
      <c r="B5" s="27">
        <v>13</v>
      </c>
      <c r="C5" s="52" t="s">
        <v>7</v>
      </c>
      <c r="D5" s="52"/>
      <c r="E5" s="30">
        <f>RA!D9</f>
        <v>135331.66649999999</v>
      </c>
      <c r="F5" s="40">
        <f>RA!I9</f>
        <v>22343.816999999999</v>
      </c>
      <c r="G5" s="31">
        <f t="shared" si="0"/>
        <v>112987.8495</v>
      </c>
      <c r="H5" s="42">
        <f>RA!J9</f>
        <v>16.510412956453202</v>
      </c>
      <c r="I5" s="35">
        <f>VLOOKUP(B5,RMS!B:D,3,FALSE)</f>
        <v>135331.660571855</v>
      </c>
      <c r="J5" s="36">
        <f>VLOOKUP(B5,RMS!B:E,4,FALSE)</f>
        <v>112987.863726428</v>
      </c>
      <c r="K5" s="37">
        <f t="shared" si="1"/>
        <v>5.9281449939589947E-3</v>
      </c>
      <c r="L5" s="37">
        <f t="shared" si="2"/>
        <v>-1.4226428000256419E-2</v>
      </c>
    </row>
    <row r="6" spans="1:12">
      <c r="A6" s="55"/>
      <c r="B6" s="27">
        <v>14</v>
      </c>
      <c r="C6" s="52" t="s">
        <v>8</v>
      </c>
      <c r="D6" s="52"/>
      <c r="E6" s="30">
        <f>RA!D10</f>
        <v>142742.8229</v>
      </c>
      <c r="F6" s="40">
        <f>RA!I10</f>
        <v>29275.690500000001</v>
      </c>
      <c r="G6" s="31">
        <f t="shared" si="0"/>
        <v>113467.1324</v>
      </c>
      <c r="H6" s="42">
        <f>RA!J10</f>
        <v>20.509395782728401</v>
      </c>
      <c r="I6" s="35">
        <f>VLOOKUP(B6,RMS!B:D,3,FALSE)</f>
        <v>142745.02876581199</v>
      </c>
      <c r="J6" s="36">
        <f>VLOOKUP(B6,RMS!B:E,4,FALSE)</f>
        <v>113467.13252478599</v>
      </c>
      <c r="K6" s="37">
        <f t="shared" si="1"/>
        <v>-2.2058658119931351</v>
      </c>
      <c r="L6" s="37">
        <f t="shared" si="2"/>
        <v>-1.2478599091991782E-4</v>
      </c>
    </row>
    <row r="7" spans="1:12">
      <c r="A7" s="55"/>
      <c r="B7" s="27">
        <v>15</v>
      </c>
      <c r="C7" s="52" t="s">
        <v>9</v>
      </c>
      <c r="D7" s="52"/>
      <c r="E7" s="30">
        <f>RA!D11</f>
        <v>39329.6132</v>
      </c>
      <c r="F7" s="40">
        <f>RA!I11</f>
        <v>7845.0559000000003</v>
      </c>
      <c r="G7" s="31">
        <f t="shared" si="0"/>
        <v>31484.5573</v>
      </c>
      <c r="H7" s="42">
        <f>RA!J11</f>
        <v>19.9469439480783</v>
      </c>
      <c r="I7" s="35">
        <f>VLOOKUP(B7,RMS!B:D,3,FALSE)</f>
        <v>39329.634841880303</v>
      </c>
      <c r="J7" s="36">
        <f>VLOOKUP(B7,RMS!B:E,4,FALSE)</f>
        <v>31484.557301709399</v>
      </c>
      <c r="K7" s="37">
        <f t="shared" si="1"/>
        <v>-2.16418803029228E-2</v>
      </c>
      <c r="L7" s="37">
        <f t="shared" si="2"/>
        <v>-1.7093989299610257E-6</v>
      </c>
    </row>
    <row r="8" spans="1:12">
      <c r="A8" s="55"/>
      <c r="B8" s="27">
        <v>16</v>
      </c>
      <c r="C8" s="52" t="s">
        <v>10</v>
      </c>
      <c r="D8" s="52"/>
      <c r="E8" s="30">
        <f>RA!D12</f>
        <v>120638.16069999999</v>
      </c>
      <c r="F8" s="40">
        <f>RA!I12</f>
        <v>9543.6599000000006</v>
      </c>
      <c r="G8" s="31">
        <f t="shared" si="0"/>
        <v>111094.50079999999</v>
      </c>
      <c r="H8" s="42">
        <f>RA!J12</f>
        <v>7.91097928269392</v>
      </c>
      <c r="I8" s="35">
        <f>VLOOKUP(B8,RMS!B:D,3,FALSE)</f>
        <v>120638.16566153801</v>
      </c>
      <c r="J8" s="36">
        <f>VLOOKUP(B8,RMS!B:E,4,FALSE)</f>
        <v>111094.500882051</v>
      </c>
      <c r="K8" s="37">
        <f t="shared" si="1"/>
        <v>-4.9615380121394992E-3</v>
      </c>
      <c r="L8" s="37">
        <f t="shared" si="2"/>
        <v>-8.2051003118976951E-5</v>
      </c>
    </row>
    <row r="9" spans="1:12">
      <c r="A9" s="55"/>
      <c r="B9" s="27">
        <v>17</v>
      </c>
      <c r="C9" s="52" t="s">
        <v>11</v>
      </c>
      <c r="D9" s="52"/>
      <c r="E9" s="30">
        <f>RA!D13</f>
        <v>295031.02889999998</v>
      </c>
      <c r="F9" s="40">
        <f>RA!I13</f>
        <v>24981.205699999999</v>
      </c>
      <c r="G9" s="31">
        <f t="shared" si="0"/>
        <v>270049.82319999998</v>
      </c>
      <c r="H9" s="42">
        <f>RA!J13</f>
        <v>8.4673147069108108</v>
      </c>
      <c r="I9" s="35">
        <f>VLOOKUP(B9,RMS!B:D,3,FALSE)</f>
        <v>295031.16275128198</v>
      </c>
      <c r="J9" s="36">
        <f>VLOOKUP(B9,RMS!B:E,4,FALSE)</f>
        <v>270049.82136581198</v>
      </c>
      <c r="K9" s="37">
        <f t="shared" si="1"/>
        <v>-0.13385128200752661</v>
      </c>
      <c r="L9" s="37">
        <f t="shared" si="2"/>
        <v>1.834188005886972E-3</v>
      </c>
    </row>
    <row r="10" spans="1:12">
      <c r="A10" s="55"/>
      <c r="B10" s="27">
        <v>18</v>
      </c>
      <c r="C10" s="52" t="s">
        <v>12</v>
      </c>
      <c r="D10" s="52"/>
      <c r="E10" s="30">
        <f>RA!D14</f>
        <v>144846.5485</v>
      </c>
      <c r="F10" s="40">
        <f>RA!I14</f>
        <v>-871.30029999999999</v>
      </c>
      <c r="G10" s="31">
        <f t="shared" si="0"/>
        <v>145717.84880000001</v>
      </c>
      <c r="H10" s="42">
        <f>RA!J14</f>
        <v>-0.60153335307123301</v>
      </c>
      <c r="I10" s="35">
        <f>VLOOKUP(B10,RMS!B:D,3,FALSE)</f>
        <v>144846.557501709</v>
      </c>
      <c r="J10" s="36">
        <f>VLOOKUP(B10,RMS!B:E,4,FALSE)</f>
        <v>145717.851880342</v>
      </c>
      <c r="K10" s="37">
        <f t="shared" si="1"/>
        <v>-9.0017089969478548E-3</v>
      </c>
      <c r="L10" s="37">
        <f t="shared" si="2"/>
        <v>-3.0803419940639287E-3</v>
      </c>
    </row>
    <row r="11" spans="1:12">
      <c r="A11" s="55"/>
      <c r="B11" s="27">
        <v>19</v>
      </c>
      <c r="C11" s="52" t="s">
        <v>13</v>
      </c>
      <c r="D11" s="52"/>
      <c r="E11" s="30">
        <f>RA!D15</f>
        <v>94204.1397</v>
      </c>
      <c r="F11" s="40">
        <f>RA!I15</f>
        <v>4224.5577999999996</v>
      </c>
      <c r="G11" s="31">
        <f t="shared" si="0"/>
        <v>89979.581900000005</v>
      </c>
      <c r="H11" s="42">
        <f>RA!J15</f>
        <v>4.4844715035384004</v>
      </c>
      <c r="I11" s="35">
        <f>VLOOKUP(B11,RMS!B:D,3,FALSE)</f>
        <v>94204.211747863199</v>
      </c>
      <c r="J11" s="36">
        <f>VLOOKUP(B11,RMS!B:E,4,FALSE)</f>
        <v>89979.582488888904</v>
      </c>
      <c r="K11" s="37">
        <f t="shared" si="1"/>
        <v>-7.2047863199259154E-2</v>
      </c>
      <c r="L11" s="37">
        <f t="shared" si="2"/>
        <v>-5.8888889907393605E-4</v>
      </c>
    </row>
    <row r="12" spans="1:12">
      <c r="A12" s="55"/>
      <c r="B12" s="27">
        <v>21</v>
      </c>
      <c r="C12" s="52" t="s">
        <v>14</v>
      </c>
      <c r="D12" s="52"/>
      <c r="E12" s="30">
        <f>RA!D16</f>
        <v>999519.77390000003</v>
      </c>
      <c r="F12" s="40">
        <f>RA!I16</f>
        <v>-32046.108499999998</v>
      </c>
      <c r="G12" s="31">
        <f t="shared" si="0"/>
        <v>1031565.8824</v>
      </c>
      <c r="H12" s="42">
        <f>RA!J16</f>
        <v>-3.2061505271636701</v>
      </c>
      <c r="I12" s="35">
        <f>VLOOKUP(B12,RMS!B:D,3,FALSE)</f>
        <v>999519.1213</v>
      </c>
      <c r="J12" s="36">
        <f>VLOOKUP(B12,RMS!B:E,4,FALSE)</f>
        <v>1031565.8824</v>
      </c>
      <c r="K12" s="37">
        <f t="shared" si="1"/>
        <v>0.65260000003036112</v>
      </c>
      <c r="L12" s="37">
        <f t="shared" si="2"/>
        <v>0</v>
      </c>
    </row>
    <row r="13" spans="1:12">
      <c r="A13" s="55"/>
      <c r="B13" s="27">
        <v>22</v>
      </c>
      <c r="C13" s="52" t="s">
        <v>15</v>
      </c>
      <c r="D13" s="52"/>
      <c r="E13" s="30">
        <f>RA!D17</f>
        <v>469625.64610000001</v>
      </c>
      <c r="F13" s="40">
        <f>RA!I17</f>
        <v>34773.354700000004</v>
      </c>
      <c r="G13" s="31">
        <f t="shared" si="0"/>
        <v>434852.29139999999</v>
      </c>
      <c r="H13" s="42">
        <f>RA!J17</f>
        <v>7.4044837603684703</v>
      </c>
      <c r="I13" s="35">
        <f>VLOOKUP(B13,RMS!B:D,3,FALSE)</f>
        <v>469625.667748718</v>
      </c>
      <c r="J13" s="36">
        <f>VLOOKUP(B13,RMS!B:E,4,FALSE)</f>
        <v>434852.290071795</v>
      </c>
      <c r="K13" s="37">
        <f t="shared" si="1"/>
        <v>-2.1648717985954136E-2</v>
      </c>
      <c r="L13" s="37">
        <f t="shared" si="2"/>
        <v>1.3282049912959337E-3</v>
      </c>
    </row>
    <row r="14" spans="1:12">
      <c r="A14" s="55"/>
      <c r="B14" s="27">
        <v>23</v>
      </c>
      <c r="C14" s="52" t="s">
        <v>16</v>
      </c>
      <c r="D14" s="52"/>
      <c r="E14" s="30">
        <f>RA!D18</f>
        <v>1566634.3366</v>
      </c>
      <c r="F14" s="40">
        <f>RA!I18</f>
        <v>112754.3985</v>
      </c>
      <c r="G14" s="31">
        <f t="shared" si="0"/>
        <v>1453879.9381000001</v>
      </c>
      <c r="H14" s="42">
        <f>RA!J18</f>
        <v>7.1972377896877999</v>
      </c>
      <c r="I14" s="35">
        <f>VLOOKUP(B14,RMS!B:D,3,FALSE)</f>
        <v>1566634.4763888901</v>
      </c>
      <c r="J14" s="36">
        <f>VLOOKUP(B14,RMS!B:E,4,FALSE)</f>
        <v>1453879.93077778</v>
      </c>
      <c r="K14" s="37">
        <f t="shared" si="1"/>
        <v>-0.13978889002464712</v>
      </c>
      <c r="L14" s="37">
        <f t="shared" si="2"/>
        <v>7.3222201317548752E-3</v>
      </c>
    </row>
    <row r="15" spans="1:12">
      <c r="A15" s="55"/>
      <c r="B15" s="27">
        <v>24</v>
      </c>
      <c r="C15" s="52" t="s">
        <v>17</v>
      </c>
      <c r="D15" s="52"/>
      <c r="E15" s="30">
        <f>RA!D19</f>
        <v>463829.44209999999</v>
      </c>
      <c r="F15" s="40">
        <f>RA!I19</f>
        <v>46951.959499999997</v>
      </c>
      <c r="G15" s="31">
        <f t="shared" si="0"/>
        <v>416877.48259999999</v>
      </c>
      <c r="H15" s="42">
        <f>RA!J19</f>
        <v>10.1226776996785</v>
      </c>
      <c r="I15" s="35">
        <f>VLOOKUP(B15,RMS!B:D,3,FALSE)</f>
        <v>463829.428761538</v>
      </c>
      <c r="J15" s="36">
        <f>VLOOKUP(B15,RMS!B:E,4,FALSE)</f>
        <v>416877.48291538499</v>
      </c>
      <c r="K15" s="37">
        <f t="shared" si="1"/>
        <v>1.3338461983948946E-2</v>
      </c>
      <c r="L15" s="37">
        <f t="shared" si="2"/>
        <v>-3.1538499752059579E-4</v>
      </c>
    </row>
    <row r="16" spans="1:12">
      <c r="A16" s="55"/>
      <c r="B16" s="27">
        <v>25</v>
      </c>
      <c r="C16" s="52" t="s">
        <v>18</v>
      </c>
      <c r="D16" s="52"/>
      <c r="E16" s="30">
        <f>RA!D20</f>
        <v>836303.54610000004</v>
      </c>
      <c r="F16" s="40">
        <f>RA!I20</f>
        <v>9771.3266999999996</v>
      </c>
      <c r="G16" s="31">
        <f t="shared" si="0"/>
        <v>826532.21940000006</v>
      </c>
      <c r="H16" s="42">
        <f>RA!J20</f>
        <v>1.16839474680783</v>
      </c>
      <c r="I16" s="35">
        <f>VLOOKUP(B16,RMS!B:D,3,FALSE)</f>
        <v>836303.62620000006</v>
      </c>
      <c r="J16" s="36">
        <f>VLOOKUP(B16,RMS!B:E,4,FALSE)</f>
        <v>826532.21939999994</v>
      </c>
      <c r="K16" s="37">
        <f t="shared" si="1"/>
        <v>-8.010000002104789E-2</v>
      </c>
      <c r="L16" s="37">
        <f t="shared" si="2"/>
        <v>0</v>
      </c>
    </row>
    <row r="17" spans="1:12">
      <c r="A17" s="55"/>
      <c r="B17" s="27">
        <v>26</v>
      </c>
      <c r="C17" s="52" t="s">
        <v>19</v>
      </c>
      <c r="D17" s="52"/>
      <c r="E17" s="30">
        <f>RA!D21</f>
        <v>323584.3517</v>
      </c>
      <c r="F17" s="40">
        <f>RA!I21</f>
        <v>21322.718700000001</v>
      </c>
      <c r="G17" s="31">
        <f t="shared" si="0"/>
        <v>302261.63299999997</v>
      </c>
      <c r="H17" s="42">
        <f>RA!J21</f>
        <v>6.5895395089341697</v>
      </c>
      <c r="I17" s="35">
        <f>VLOOKUP(B17,RMS!B:D,3,FALSE)</f>
        <v>323584.28215405799</v>
      </c>
      <c r="J17" s="36">
        <f>VLOOKUP(B17,RMS!B:E,4,FALSE)</f>
        <v>302261.63301554299</v>
      </c>
      <c r="K17" s="37">
        <f t="shared" si="1"/>
        <v>6.9545942009426653E-2</v>
      </c>
      <c r="L17" s="37">
        <f t="shared" si="2"/>
        <v>-1.5543017070740461E-5</v>
      </c>
    </row>
    <row r="18" spans="1:12">
      <c r="A18" s="55"/>
      <c r="B18" s="27">
        <v>27</v>
      </c>
      <c r="C18" s="52" t="s">
        <v>20</v>
      </c>
      <c r="D18" s="52"/>
      <c r="E18" s="30">
        <f>RA!D22</f>
        <v>1143422.4752</v>
      </c>
      <c r="F18" s="40">
        <f>RA!I22</f>
        <v>118126.8979</v>
      </c>
      <c r="G18" s="31">
        <f t="shared" si="0"/>
        <v>1025295.5773</v>
      </c>
      <c r="H18" s="42">
        <f>RA!J22</f>
        <v>10.330993177245199</v>
      </c>
      <c r="I18" s="35">
        <f>VLOOKUP(B18,RMS!B:D,3,FALSE)</f>
        <v>1143422.8671831901</v>
      </c>
      <c r="J18" s="36">
        <f>VLOOKUP(B18,RMS!B:E,4,FALSE)</f>
        <v>1025295.57634071</v>
      </c>
      <c r="K18" s="37">
        <f t="shared" si="1"/>
        <v>-0.3919831900857389</v>
      </c>
      <c r="L18" s="37">
        <f t="shared" si="2"/>
        <v>9.5928995870053768E-4</v>
      </c>
    </row>
    <row r="19" spans="1:12">
      <c r="A19" s="55"/>
      <c r="B19" s="27">
        <v>29</v>
      </c>
      <c r="C19" s="52" t="s">
        <v>21</v>
      </c>
      <c r="D19" s="52"/>
      <c r="E19" s="30">
        <f>RA!D23</f>
        <v>2308418.2078999998</v>
      </c>
      <c r="F19" s="40">
        <f>RA!I23</f>
        <v>132340.5612</v>
      </c>
      <c r="G19" s="31">
        <f t="shared" si="0"/>
        <v>2176077.6466999999</v>
      </c>
      <c r="H19" s="42">
        <f>RA!J23</f>
        <v>5.7329543124853499</v>
      </c>
      <c r="I19" s="35">
        <f>VLOOKUP(B19,RMS!B:D,3,FALSE)</f>
        <v>2308419.31783333</v>
      </c>
      <c r="J19" s="36">
        <f>VLOOKUP(B19,RMS!B:E,4,FALSE)</f>
        <v>2176077.67463932</v>
      </c>
      <c r="K19" s="37">
        <f t="shared" si="1"/>
        <v>-1.1099333302117884</v>
      </c>
      <c r="L19" s="37">
        <f t="shared" si="2"/>
        <v>-2.793932007625699E-2</v>
      </c>
    </row>
    <row r="20" spans="1:12">
      <c r="A20" s="55"/>
      <c r="B20" s="27">
        <v>31</v>
      </c>
      <c r="C20" s="52" t="s">
        <v>22</v>
      </c>
      <c r="D20" s="52"/>
      <c r="E20" s="30">
        <f>RA!D24</f>
        <v>297832.71899999998</v>
      </c>
      <c r="F20" s="40">
        <f>RA!I24</f>
        <v>48979.758000000002</v>
      </c>
      <c r="G20" s="31">
        <f t="shared" si="0"/>
        <v>248852.96099999998</v>
      </c>
      <c r="H20" s="42">
        <f>RA!J24</f>
        <v>16.445391951714999</v>
      </c>
      <c r="I20" s="35">
        <f>VLOOKUP(B20,RMS!B:D,3,FALSE)</f>
        <v>297832.72701115598</v>
      </c>
      <c r="J20" s="36">
        <f>VLOOKUP(B20,RMS!B:E,4,FALSE)</f>
        <v>248852.960021837</v>
      </c>
      <c r="K20" s="37">
        <f t="shared" si="1"/>
        <v>-8.0111559946089983E-3</v>
      </c>
      <c r="L20" s="37">
        <f t="shared" si="2"/>
        <v>9.781629778444767E-4</v>
      </c>
    </row>
    <row r="21" spans="1:12">
      <c r="A21" s="55"/>
      <c r="B21" s="27">
        <v>32</v>
      </c>
      <c r="C21" s="52" t="s">
        <v>23</v>
      </c>
      <c r="D21" s="52"/>
      <c r="E21" s="30">
        <f>RA!D25</f>
        <v>212641.0809</v>
      </c>
      <c r="F21" s="40">
        <f>RA!I25</f>
        <v>20952.9902</v>
      </c>
      <c r="G21" s="31">
        <f t="shared" si="0"/>
        <v>191688.0907</v>
      </c>
      <c r="H21" s="42">
        <f>RA!J25</f>
        <v>9.8536887187164393</v>
      </c>
      <c r="I21" s="35">
        <f>VLOOKUP(B21,RMS!B:D,3,FALSE)</f>
        <v>212641.083179079</v>
      </c>
      <c r="J21" s="36">
        <f>VLOOKUP(B21,RMS!B:E,4,FALSE)</f>
        <v>191688.07582547501</v>
      </c>
      <c r="K21" s="37">
        <f t="shared" si="1"/>
        <v>-2.2790789953432977E-3</v>
      </c>
      <c r="L21" s="37">
        <f t="shared" si="2"/>
        <v>1.4874524989863858E-2</v>
      </c>
    </row>
    <row r="22" spans="1:12">
      <c r="A22" s="55"/>
      <c r="B22" s="27">
        <v>33</v>
      </c>
      <c r="C22" s="52" t="s">
        <v>24</v>
      </c>
      <c r="D22" s="52"/>
      <c r="E22" s="30">
        <f>RA!D26</f>
        <v>654284.39009999996</v>
      </c>
      <c r="F22" s="40">
        <f>RA!I26</f>
        <v>114695.3925</v>
      </c>
      <c r="G22" s="31">
        <f t="shared" si="0"/>
        <v>539588.9976</v>
      </c>
      <c r="H22" s="42">
        <f>RA!J26</f>
        <v>17.529898960675201</v>
      </c>
      <c r="I22" s="35">
        <f>VLOOKUP(B22,RMS!B:D,3,FALSE)</f>
        <v>654284.30041864503</v>
      </c>
      <c r="J22" s="36">
        <f>VLOOKUP(B22,RMS!B:E,4,FALSE)</f>
        <v>539588.92321297096</v>
      </c>
      <c r="K22" s="37">
        <f t="shared" si="1"/>
        <v>8.9681354933418334E-2</v>
      </c>
      <c r="L22" s="37">
        <f t="shared" si="2"/>
        <v>7.4387029046192765E-2</v>
      </c>
    </row>
    <row r="23" spans="1:12">
      <c r="A23" s="55"/>
      <c r="B23" s="27">
        <v>34</v>
      </c>
      <c r="C23" s="52" t="s">
        <v>25</v>
      </c>
      <c r="D23" s="52"/>
      <c r="E23" s="30">
        <f>RA!D27</f>
        <v>228028.7182</v>
      </c>
      <c r="F23" s="40">
        <f>RA!I27</f>
        <v>64622.222300000001</v>
      </c>
      <c r="G23" s="31">
        <f t="shared" si="0"/>
        <v>163406.49590000001</v>
      </c>
      <c r="H23" s="42">
        <f>RA!J27</f>
        <v>28.339510395932201</v>
      </c>
      <c r="I23" s="35">
        <f>VLOOKUP(B23,RMS!B:D,3,FALSE)</f>
        <v>228028.67265967801</v>
      </c>
      <c r="J23" s="36">
        <f>VLOOKUP(B23,RMS!B:E,4,FALSE)</f>
        <v>163406.48884212301</v>
      </c>
      <c r="K23" s="37">
        <f t="shared" si="1"/>
        <v>4.5540321996668354E-2</v>
      </c>
      <c r="L23" s="37">
        <f t="shared" si="2"/>
        <v>7.0578769955318421E-3</v>
      </c>
    </row>
    <row r="24" spans="1:12">
      <c r="A24" s="55"/>
      <c r="B24" s="27">
        <v>35</v>
      </c>
      <c r="C24" s="52" t="s">
        <v>26</v>
      </c>
      <c r="D24" s="52"/>
      <c r="E24" s="30">
        <f>RA!D28</f>
        <v>815042.98320000002</v>
      </c>
      <c r="F24" s="40">
        <f>RA!I28</f>
        <v>44992.212699999996</v>
      </c>
      <c r="G24" s="31">
        <f t="shared" si="0"/>
        <v>770050.77049999998</v>
      </c>
      <c r="H24" s="42">
        <f>RA!J28</f>
        <v>5.5202257583216996</v>
      </c>
      <c r="I24" s="35">
        <f>VLOOKUP(B24,RMS!B:D,3,FALSE)</f>
        <v>815042.98360619496</v>
      </c>
      <c r="J24" s="36">
        <f>VLOOKUP(B24,RMS!B:E,4,FALSE)</f>
        <v>770050.77987614099</v>
      </c>
      <c r="K24" s="37">
        <f t="shared" si="1"/>
        <v>-4.0619494393467903E-4</v>
      </c>
      <c r="L24" s="37">
        <f t="shared" si="2"/>
        <v>-9.3761410098522902E-3</v>
      </c>
    </row>
    <row r="25" spans="1:12">
      <c r="A25" s="55"/>
      <c r="B25" s="27">
        <v>36</v>
      </c>
      <c r="C25" s="52" t="s">
        <v>27</v>
      </c>
      <c r="D25" s="52"/>
      <c r="E25" s="30">
        <f>RA!D29</f>
        <v>581616.27009999997</v>
      </c>
      <c r="F25" s="40">
        <f>RA!I29</f>
        <v>88796.554399999994</v>
      </c>
      <c r="G25" s="31">
        <f t="shared" si="0"/>
        <v>492819.71569999994</v>
      </c>
      <c r="H25" s="42">
        <f>RA!J29</f>
        <v>15.2672060540419</v>
      </c>
      <c r="I25" s="35">
        <f>VLOOKUP(B25,RMS!B:D,3,FALSE)</f>
        <v>581616.27024159301</v>
      </c>
      <c r="J25" s="36">
        <f>VLOOKUP(B25,RMS!B:E,4,FALSE)</f>
        <v>492819.68140716403</v>
      </c>
      <c r="K25" s="37">
        <f t="shared" si="1"/>
        <v>-1.4159304555505514E-4</v>
      </c>
      <c r="L25" s="37">
        <f t="shared" si="2"/>
        <v>3.4292835916858166E-2</v>
      </c>
    </row>
    <row r="26" spans="1:12">
      <c r="A26" s="55"/>
      <c r="B26" s="27">
        <v>37</v>
      </c>
      <c r="C26" s="52" t="s">
        <v>28</v>
      </c>
      <c r="D26" s="52"/>
      <c r="E26" s="30">
        <f>RA!D30</f>
        <v>1255566.5267</v>
      </c>
      <c r="F26" s="40">
        <f>RA!I30</f>
        <v>159251.97649999999</v>
      </c>
      <c r="G26" s="31">
        <f t="shared" si="0"/>
        <v>1096314.5501999999</v>
      </c>
      <c r="H26" s="42">
        <f>RA!J30</f>
        <v>12.683674907976499</v>
      </c>
      <c r="I26" s="35">
        <f>VLOOKUP(B26,RMS!B:D,3,FALSE)</f>
        <v>1255566.5918256601</v>
      </c>
      <c r="J26" s="36">
        <f>VLOOKUP(B26,RMS!B:E,4,FALSE)</f>
        <v>1096314.4939484999</v>
      </c>
      <c r="K26" s="37">
        <f t="shared" si="1"/>
        <v>-6.5125660039484501E-2</v>
      </c>
      <c r="L26" s="37">
        <f t="shared" si="2"/>
        <v>5.6251500034704804E-2</v>
      </c>
    </row>
    <row r="27" spans="1:12">
      <c r="A27" s="55"/>
      <c r="B27" s="27">
        <v>38</v>
      </c>
      <c r="C27" s="52" t="s">
        <v>29</v>
      </c>
      <c r="D27" s="52"/>
      <c r="E27" s="30">
        <f>RA!D31</f>
        <v>669218.55290000001</v>
      </c>
      <c r="F27" s="40">
        <f>RA!I31</f>
        <v>37008.248299999999</v>
      </c>
      <c r="G27" s="31">
        <f t="shared" si="0"/>
        <v>632210.30460000003</v>
      </c>
      <c r="H27" s="42">
        <f>RA!J31</f>
        <v>5.5300690842517701</v>
      </c>
      <c r="I27" s="35">
        <f>VLOOKUP(B27,RMS!B:D,3,FALSE)</f>
        <v>669218.45166269597</v>
      </c>
      <c r="J27" s="36">
        <f>VLOOKUP(B27,RMS!B:E,4,FALSE)</f>
        <v>632210.21740708</v>
      </c>
      <c r="K27" s="37">
        <f t="shared" si="1"/>
        <v>0.10123730404302478</v>
      </c>
      <c r="L27" s="37">
        <f t="shared" si="2"/>
        <v>8.7192920036613941E-2</v>
      </c>
    </row>
    <row r="28" spans="1:12">
      <c r="A28" s="55"/>
      <c r="B28" s="27">
        <v>39</v>
      </c>
      <c r="C28" s="52" t="s">
        <v>30</v>
      </c>
      <c r="D28" s="52"/>
      <c r="E28" s="30">
        <f>RA!D32</f>
        <v>135350.96429999999</v>
      </c>
      <c r="F28" s="40">
        <f>RA!I32</f>
        <v>31377.926500000001</v>
      </c>
      <c r="G28" s="31">
        <f t="shared" si="0"/>
        <v>103973.03779999999</v>
      </c>
      <c r="H28" s="42">
        <f>RA!J32</f>
        <v>23.182639785596301</v>
      </c>
      <c r="I28" s="35">
        <f>VLOOKUP(B28,RMS!B:D,3,FALSE)</f>
        <v>135350.764484782</v>
      </c>
      <c r="J28" s="36">
        <f>VLOOKUP(B28,RMS!B:E,4,FALSE)</f>
        <v>103973.062009685</v>
      </c>
      <c r="K28" s="37">
        <f t="shared" si="1"/>
        <v>0.19981521798763424</v>
      </c>
      <c r="L28" s="37">
        <f t="shared" si="2"/>
        <v>-2.4209685012465343E-2</v>
      </c>
    </row>
    <row r="29" spans="1:12">
      <c r="A29" s="55"/>
      <c r="B29" s="27">
        <v>40</v>
      </c>
      <c r="C29" s="52" t="s">
        <v>31</v>
      </c>
      <c r="D29" s="52"/>
      <c r="E29" s="30">
        <f>RA!D33</f>
        <v>97.825699999999998</v>
      </c>
      <c r="F29" s="40">
        <f>RA!I33</f>
        <v>21.2072</v>
      </c>
      <c r="G29" s="31">
        <f t="shared" si="0"/>
        <v>76.618499999999997</v>
      </c>
      <c r="H29" s="42">
        <f>RA!J33</f>
        <v>21.678556861847099</v>
      </c>
      <c r="I29" s="35">
        <f>VLOOKUP(B29,RMS!B:D,3,FALSE)</f>
        <v>97.825299999999999</v>
      </c>
      <c r="J29" s="36">
        <f>VLOOKUP(B29,RMS!B:E,4,FALSE)</f>
        <v>76.618499999999997</v>
      </c>
      <c r="K29" s="37">
        <f t="shared" si="1"/>
        <v>3.9999999999906777E-4</v>
      </c>
      <c r="L29" s="37">
        <f t="shared" si="2"/>
        <v>0</v>
      </c>
    </row>
    <row r="30" spans="1:12">
      <c r="A30" s="55"/>
      <c r="B30" s="27">
        <v>41</v>
      </c>
      <c r="C30" s="52" t="s">
        <v>40</v>
      </c>
      <c r="D30" s="52"/>
      <c r="E30" s="30">
        <f>RA!D34</f>
        <v>0</v>
      </c>
      <c r="F30" s="40">
        <f>RA!I34</f>
        <v>0</v>
      </c>
      <c r="G30" s="31">
        <f t="shared" si="0"/>
        <v>0</v>
      </c>
      <c r="H30" s="42">
        <f>RA!J34</f>
        <v>0</v>
      </c>
      <c r="I30" s="35">
        <v>0</v>
      </c>
      <c r="J30" s="36">
        <v>0</v>
      </c>
      <c r="K30" s="37">
        <f t="shared" si="1"/>
        <v>0</v>
      </c>
      <c r="L30" s="37">
        <f t="shared" si="2"/>
        <v>0</v>
      </c>
    </row>
    <row r="31" spans="1:12">
      <c r="A31" s="55"/>
      <c r="B31" s="27">
        <v>42</v>
      </c>
      <c r="C31" s="52" t="s">
        <v>32</v>
      </c>
      <c r="D31" s="52"/>
      <c r="E31" s="30">
        <f>RA!D35</f>
        <v>132493.62899999999</v>
      </c>
      <c r="F31" s="40">
        <f>RA!I35</f>
        <v>16181.607900000001</v>
      </c>
      <c r="G31" s="31">
        <f t="shared" si="0"/>
        <v>116312.02109999998</v>
      </c>
      <c r="H31" s="42">
        <f>RA!J35</f>
        <v>12.2131215079028</v>
      </c>
      <c r="I31" s="35">
        <f>VLOOKUP(B31,RMS!B:D,3,FALSE)</f>
        <v>132493.62770000001</v>
      </c>
      <c r="J31" s="36">
        <f>VLOOKUP(B31,RMS!B:E,4,FALSE)</f>
        <v>116312.022</v>
      </c>
      <c r="K31" s="37">
        <f t="shared" si="1"/>
        <v>1.2999999744351953E-3</v>
      </c>
      <c r="L31" s="37">
        <f t="shared" si="2"/>
        <v>-9.0000001364387572E-4</v>
      </c>
    </row>
    <row r="32" spans="1:12">
      <c r="A32" s="55"/>
      <c r="B32" s="27">
        <v>71</v>
      </c>
      <c r="C32" s="52" t="s">
        <v>41</v>
      </c>
      <c r="D32" s="52"/>
      <c r="E32" s="30">
        <f>RA!D36</f>
        <v>0</v>
      </c>
      <c r="F32" s="40">
        <f>RA!I36</f>
        <v>0</v>
      </c>
      <c r="G32" s="31">
        <f t="shared" si="0"/>
        <v>0</v>
      </c>
      <c r="H32" s="42">
        <f>RA!J36</f>
        <v>0</v>
      </c>
      <c r="I32" s="35">
        <v>0</v>
      </c>
      <c r="J32" s="36">
        <v>0</v>
      </c>
      <c r="K32" s="37">
        <f t="shared" si="1"/>
        <v>0</v>
      </c>
      <c r="L32" s="37">
        <f t="shared" si="2"/>
        <v>0</v>
      </c>
    </row>
    <row r="33" spans="1:12">
      <c r="A33" s="55"/>
      <c r="B33" s="27">
        <v>72</v>
      </c>
      <c r="C33" s="52" t="s">
        <v>42</v>
      </c>
      <c r="D33" s="52"/>
      <c r="E33" s="30">
        <f>RA!D37</f>
        <v>0</v>
      </c>
      <c r="F33" s="40">
        <f>RA!I37</f>
        <v>0</v>
      </c>
      <c r="G33" s="31">
        <f t="shared" si="0"/>
        <v>0</v>
      </c>
      <c r="H33" s="42">
        <f>RA!J37</f>
        <v>0</v>
      </c>
      <c r="I33" s="35">
        <v>0</v>
      </c>
      <c r="J33" s="36">
        <v>0</v>
      </c>
      <c r="K33" s="37">
        <f t="shared" si="1"/>
        <v>0</v>
      </c>
      <c r="L33" s="37">
        <f t="shared" si="2"/>
        <v>0</v>
      </c>
    </row>
    <row r="34" spans="1:12">
      <c r="A34" s="55"/>
      <c r="B34" s="27">
        <v>73</v>
      </c>
      <c r="C34" s="52" t="s">
        <v>43</v>
      </c>
      <c r="D34" s="52"/>
      <c r="E34" s="30">
        <f>RA!D38</f>
        <v>0</v>
      </c>
      <c r="F34" s="40">
        <f>RA!I38</f>
        <v>0</v>
      </c>
      <c r="G34" s="31">
        <f t="shared" si="0"/>
        <v>0</v>
      </c>
      <c r="H34" s="42">
        <f>RA!J38</f>
        <v>0</v>
      </c>
      <c r="I34" s="35">
        <v>0</v>
      </c>
      <c r="J34" s="36">
        <v>0</v>
      </c>
      <c r="K34" s="37">
        <f t="shared" si="1"/>
        <v>0</v>
      </c>
      <c r="L34" s="37">
        <f t="shared" si="2"/>
        <v>0</v>
      </c>
    </row>
    <row r="35" spans="1:12">
      <c r="A35" s="55"/>
      <c r="B35" s="27">
        <v>75</v>
      </c>
      <c r="C35" s="52" t="s">
        <v>33</v>
      </c>
      <c r="D35" s="52"/>
      <c r="E35" s="30">
        <f>RA!D39</f>
        <v>345244.0171</v>
      </c>
      <c r="F35" s="40">
        <f>RA!I39</f>
        <v>17671.326099999998</v>
      </c>
      <c r="G35" s="31">
        <f t="shared" si="0"/>
        <v>327572.69099999999</v>
      </c>
      <c r="H35" s="42">
        <f>RA!J39</f>
        <v>5.1185032106961899</v>
      </c>
      <c r="I35" s="35">
        <f>VLOOKUP(B35,RMS!B:D,3,FALSE)</f>
        <v>345244.01709401701</v>
      </c>
      <c r="J35" s="36">
        <f>VLOOKUP(B35,RMS!B:E,4,FALSE)</f>
        <v>327572.690598291</v>
      </c>
      <c r="K35" s="37">
        <f t="shared" si="1"/>
        <v>5.9829908423125744E-6</v>
      </c>
      <c r="L35" s="37">
        <f t="shared" si="2"/>
        <v>4.0170899592339993E-4</v>
      </c>
    </row>
    <row r="36" spans="1:12">
      <c r="A36" s="55"/>
      <c r="B36" s="27">
        <v>76</v>
      </c>
      <c r="C36" s="52" t="s">
        <v>34</v>
      </c>
      <c r="D36" s="52"/>
      <c r="E36" s="30">
        <f>RA!D40</f>
        <v>382629.0673</v>
      </c>
      <c r="F36" s="40">
        <f>RA!I40</f>
        <v>21102.853800000001</v>
      </c>
      <c r="G36" s="31">
        <f t="shared" si="0"/>
        <v>361526.21350000001</v>
      </c>
      <c r="H36" s="42">
        <f>RA!J40</f>
        <v>5.5152249537420301</v>
      </c>
      <c r="I36" s="35">
        <f>VLOOKUP(B36,RMS!B:D,3,FALSE)</f>
        <v>382629.06339914497</v>
      </c>
      <c r="J36" s="36">
        <f>VLOOKUP(B36,RMS!B:E,4,FALSE)</f>
        <v>361526.21633076901</v>
      </c>
      <c r="K36" s="37">
        <f t="shared" si="1"/>
        <v>3.9008550229482353E-3</v>
      </c>
      <c r="L36" s="37">
        <f t="shared" si="2"/>
        <v>-2.8307689935900271E-3</v>
      </c>
    </row>
    <row r="37" spans="1:12">
      <c r="A37" s="55"/>
      <c r="B37" s="27">
        <v>77</v>
      </c>
      <c r="C37" s="52" t="s">
        <v>44</v>
      </c>
      <c r="D37" s="52"/>
      <c r="E37" s="30">
        <f>RA!D41</f>
        <v>0</v>
      </c>
      <c r="F37" s="40">
        <f>RA!I41</f>
        <v>0</v>
      </c>
      <c r="G37" s="31">
        <f t="shared" si="0"/>
        <v>0</v>
      </c>
      <c r="H37" s="42">
        <f>RA!J41</f>
        <v>0</v>
      </c>
      <c r="I37" s="35">
        <v>0</v>
      </c>
      <c r="J37" s="36">
        <v>0</v>
      </c>
      <c r="K37" s="37">
        <f t="shared" si="1"/>
        <v>0</v>
      </c>
      <c r="L37" s="37">
        <f t="shared" si="2"/>
        <v>0</v>
      </c>
    </row>
    <row r="38" spans="1:12">
      <c r="A38" s="55"/>
      <c r="B38" s="27">
        <v>78</v>
      </c>
      <c r="C38" s="52" t="s">
        <v>45</v>
      </c>
      <c r="D38" s="52"/>
      <c r="E38" s="30">
        <f>RA!D42</f>
        <v>0</v>
      </c>
      <c r="F38" s="40">
        <f>RA!I42</f>
        <v>0</v>
      </c>
      <c r="G38" s="31">
        <f t="shared" si="0"/>
        <v>0</v>
      </c>
      <c r="H38" s="42">
        <f>RA!J42</f>
        <v>0</v>
      </c>
      <c r="I38" s="35">
        <v>0</v>
      </c>
      <c r="J38" s="36">
        <v>0</v>
      </c>
      <c r="K38" s="37">
        <f t="shared" si="1"/>
        <v>0</v>
      </c>
      <c r="L38" s="37">
        <f t="shared" si="2"/>
        <v>0</v>
      </c>
    </row>
    <row r="39" spans="1:12">
      <c r="A39" s="55"/>
      <c r="B39" s="27">
        <v>99</v>
      </c>
      <c r="C39" s="52" t="s">
        <v>35</v>
      </c>
      <c r="D39" s="52"/>
      <c r="E39" s="30">
        <f>RA!D43</f>
        <v>48551.323799999998</v>
      </c>
      <c r="F39" s="40">
        <f>RA!I43</f>
        <v>6948.5312999999996</v>
      </c>
      <c r="G39" s="31">
        <f t="shared" si="0"/>
        <v>41602.792499999996</v>
      </c>
      <c r="H39" s="42">
        <f>RA!J43</f>
        <v>14.3117236692113</v>
      </c>
      <c r="I39" s="35">
        <f>VLOOKUP(B39,RMS!B:D,3,FALSE)</f>
        <v>48551.3241055896</v>
      </c>
      <c r="J39" s="36">
        <f>VLOOKUP(B39,RMS!B:E,4,FALSE)</f>
        <v>41602.793117010799</v>
      </c>
      <c r="K39" s="37">
        <f t="shared" si="1"/>
        <v>-3.0558960133930668E-4</v>
      </c>
      <c r="L39" s="37">
        <f t="shared" si="2"/>
        <v>-6.1701080267084762E-4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7" width="10.5" style="1" bestFit="1" customWidth="1"/>
    <col min="18" max="18" width="18.875" style="1" bestFit="1" customWidth="1"/>
    <col min="19" max="19" width="7.5" style="1" customWidth="1"/>
    <col min="20" max="20" width="13.875" style="1" bestFit="1" customWidth="1"/>
    <col min="21" max="21" width="23.875" style="1" bestFit="1" customWidth="1"/>
    <col min="22" max="22" width="36" style="1" bestFit="1" customWidth="1"/>
    <col min="23" max="16384" width="9" style="1"/>
  </cols>
  <sheetData>
    <row r="1" spans="1:23" ht="12.75">
      <c r="A1" s="58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43" t="s">
        <v>54</v>
      </c>
      <c r="W1" s="60"/>
    </row>
    <row r="2" spans="1:23" ht="12.75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43"/>
      <c r="W2" s="60"/>
    </row>
    <row r="3" spans="1:23" ht="23.25" thickBot="1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13" t="s">
        <v>55</v>
      </c>
      <c r="W3" s="60"/>
    </row>
    <row r="4" spans="1:23" ht="12.75" thickTop="1" thickBot="1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W4" s="60"/>
    </row>
    <row r="5" spans="1:23" ht="12.75" thickTop="1" thickBot="1">
      <c r="A5" s="2"/>
      <c r="B5" s="3"/>
      <c r="C5" s="4"/>
      <c r="D5" s="5" t="s">
        <v>0</v>
      </c>
      <c r="E5" s="5" t="s">
        <v>56</v>
      </c>
      <c r="F5" s="5" t="s">
        <v>57</v>
      </c>
      <c r="G5" s="5" t="s">
        <v>58</v>
      </c>
      <c r="H5" s="5" t="s">
        <v>59</v>
      </c>
      <c r="I5" s="5" t="s">
        <v>1</v>
      </c>
      <c r="J5" s="5" t="s">
        <v>2</v>
      </c>
      <c r="K5" s="5" t="s">
        <v>60</v>
      </c>
      <c r="L5" s="5" t="s">
        <v>61</v>
      </c>
      <c r="M5" s="5" t="s">
        <v>62</v>
      </c>
      <c r="N5" s="5" t="s">
        <v>63</v>
      </c>
      <c r="O5" s="5" t="s">
        <v>64</v>
      </c>
      <c r="P5" s="5" t="s">
        <v>65</v>
      </c>
      <c r="Q5" s="5" t="s">
        <v>66</v>
      </c>
      <c r="R5" s="5" t="s">
        <v>67</v>
      </c>
      <c r="S5" s="5" t="s">
        <v>68</v>
      </c>
      <c r="T5" s="5" t="s">
        <v>69</v>
      </c>
      <c r="U5" s="14" t="s">
        <v>70</v>
      </c>
    </row>
    <row r="6" spans="1:23" ht="12" thickBot="1">
      <c r="A6" s="6" t="s">
        <v>3</v>
      </c>
      <c r="B6" s="61" t="s">
        <v>4</v>
      </c>
      <c r="C6" s="6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5"/>
    </row>
    <row r="7" spans="1:23" ht="12" thickBot="1">
      <c r="A7" s="63" t="s">
        <v>5</v>
      </c>
      <c r="B7" s="64"/>
      <c r="C7" s="65"/>
      <c r="D7" s="7">
        <v>15303586.198999999</v>
      </c>
      <c r="E7" s="7">
        <v>18607676</v>
      </c>
      <c r="F7" s="44">
        <v>82.243404275740801</v>
      </c>
      <c r="G7" s="16"/>
      <c r="H7" s="16"/>
      <c r="I7" s="7">
        <v>1298322.0756999999</v>
      </c>
      <c r="J7" s="44">
        <v>8.4837766704959492</v>
      </c>
      <c r="K7" s="16"/>
      <c r="L7" s="16"/>
      <c r="M7" s="16"/>
      <c r="N7" s="7">
        <v>391763976.23119998</v>
      </c>
      <c r="O7" s="7">
        <v>1249676948.9637001</v>
      </c>
      <c r="P7" s="7">
        <v>1611936</v>
      </c>
      <c r="Q7" s="7">
        <v>1507211</v>
      </c>
      <c r="R7" s="7">
        <v>6.9482640453128397</v>
      </c>
      <c r="S7" s="7">
        <v>10.8828414669689</v>
      </c>
      <c r="T7" s="7">
        <v>10.7698914677507</v>
      </c>
      <c r="U7" s="45">
        <v>1.0487570794601899</v>
      </c>
    </row>
    <row r="8" spans="1:23" ht="12" thickBot="1">
      <c r="A8" s="66">
        <v>41480</v>
      </c>
      <c r="B8" s="56" t="s">
        <v>6</v>
      </c>
      <c r="C8" s="57"/>
      <c r="D8" s="8">
        <v>461526.37070000003</v>
      </c>
      <c r="E8" s="8">
        <v>487771</v>
      </c>
      <c r="F8" s="46">
        <v>94.619477316199607</v>
      </c>
      <c r="G8" s="9"/>
      <c r="H8" s="9"/>
      <c r="I8" s="8">
        <v>84381.472800000003</v>
      </c>
      <c r="J8" s="46">
        <v>18.283131399841398</v>
      </c>
      <c r="K8" s="9"/>
      <c r="L8" s="9"/>
      <c r="M8" s="9"/>
      <c r="N8" s="8">
        <v>13630426.6262</v>
      </c>
      <c r="O8" s="8">
        <v>39096196.8706</v>
      </c>
      <c r="P8" s="8">
        <v>35586</v>
      </c>
      <c r="Q8" s="8">
        <v>33629</v>
      </c>
      <c r="R8" s="8">
        <v>5.8193820809420398</v>
      </c>
      <c r="S8" s="8">
        <v>15.3034704659136</v>
      </c>
      <c r="T8" s="8">
        <v>14.4946837550923</v>
      </c>
      <c r="U8" s="47">
        <v>5.5798851805723997</v>
      </c>
    </row>
    <row r="9" spans="1:23" ht="12" thickBot="1">
      <c r="A9" s="67"/>
      <c r="B9" s="56" t="s">
        <v>7</v>
      </c>
      <c r="C9" s="57"/>
      <c r="D9" s="8">
        <v>135331.66649999999</v>
      </c>
      <c r="E9" s="8">
        <v>108363</v>
      </c>
      <c r="F9" s="46">
        <v>124.88733839040999</v>
      </c>
      <c r="G9" s="9"/>
      <c r="H9" s="9"/>
      <c r="I9" s="8">
        <v>22343.816999999999</v>
      </c>
      <c r="J9" s="46">
        <v>16.510412956453202</v>
      </c>
      <c r="K9" s="9"/>
      <c r="L9" s="9"/>
      <c r="M9" s="9"/>
      <c r="N9" s="8">
        <v>2692704.6597000002</v>
      </c>
      <c r="O9" s="8">
        <v>7775679.8810000001</v>
      </c>
      <c r="P9" s="8">
        <v>8163</v>
      </c>
      <c r="Q9" s="8">
        <v>7970</v>
      </c>
      <c r="R9" s="8">
        <v>2.4215809284818102</v>
      </c>
      <c r="S9" s="8">
        <v>18.961695455102301</v>
      </c>
      <c r="T9" s="8">
        <v>12.785663739021301</v>
      </c>
      <c r="U9" s="47">
        <v>48.304349638352797</v>
      </c>
    </row>
    <row r="10" spans="1:23" ht="12" thickBot="1">
      <c r="A10" s="67"/>
      <c r="B10" s="56" t="s">
        <v>8</v>
      </c>
      <c r="C10" s="57"/>
      <c r="D10" s="8">
        <v>142742.8229</v>
      </c>
      <c r="E10" s="8">
        <v>154759</v>
      </c>
      <c r="F10" s="46">
        <v>92.235555218113305</v>
      </c>
      <c r="G10" s="9"/>
      <c r="H10" s="9"/>
      <c r="I10" s="8">
        <v>29275.690500000001</v>
      </c>
      <c r="J10" s="46">
        <v>20.509395782728401</v>
      </c>
      <c r="K10" s="9"/>
      <c r="L10" s="9"/>
      <c r="M10" s="9"/>
      <c r="N10" s="8">
        <v>4010281.3325</v>
      </c>
      <c r="O10" s="8">
        <v>12421585.494999999</v>
      </c>
      <c r="P10" s="8">
        <v>98934</v>
      </c>
      <c r="Q10" s="8">
        <v>93017</v>
      </c>
      <c r="R10" s="8">
        <v>6.3612027908876803</v>
      </c>
      <c r="S10" s="8">
        <v>1.7075858653243601</v>
      </c>
      <c r="T10" s="8">
        <v>1.63758409753056</v>
      </c>
      <c r="U10" s="47">
        <v>4.27469758037833</v>
      </c>
    </row>
    <row r="11" spans="1:23" ht="12" thickBot="1">
      <c r="A11" s="67"/>
      <c r="B11" s="56" t="s">
        <v>9</v>
      </c>
      <c r="C11" s="57"/>
      <c r="D11" s="8">
        <v>39329.6132</v>
      </c>
      <c r="E11" s="8">
        <v>49677</v>
      </c>
      <c r="F11" s="46">
        <v>79.170668921231197</v>
      </c>
      <c r="G11" s="9"/>
      <c r="H11" s="9"/>
      <c r="I11" s="8">
        <v>7845.0559000000003</v>
      </c>
      <c r="J11" s="46">
        <v>19.9469439480783</v>
      </c>
      <c r="K11" s="9"/>
      <c r="L11" s="9"/>
      <c r="M11" s="9"/>
      <c r="N11" s="8">
        <v>1205651.3621</v>
      </c>
      <c r="O11" s="8">
        <v>4424471.6698000003</v>
      </c>
      <c r="P11" s="8">
        <v>2672</v>
      </c>
      <c r="Q11" s="8">
        <v>2528</v>
      </c>
      <c r="R11" s="8">
        <v>5.6962025316455804</v>
      </c>
      <c r="S11" s="8">
        <v>17.5398989520958</v>
      </c>
      <c r="T11" s="8">
        <v>17.159252373417701</v>
      </c>
      <c r="U11" s="47">
        <v>2.21831680305469</v>
      </c>
    </row>
    <row r="12" spans="1:23" ht="12" thickBot="1">
      <c r="A12" s="67"/>
      <c r="B12" s="56" t="s">
        <v>10</v>
      </c>
      <c r="C12" s="57"/>
      <c r="D12" s="8">
        <v>120638.16069999999</v>
      </c>
      <c r="E12" s="8">
        <v>142879</v>
      </c>
      <c r="F12" s="46">
        <v>84.433794119499694</v>
      </c>
      <c r="G12" s="9"/>
      <c r="H12" s="9"/>
      <c r="I12" s="8">
        <v>9543.6599000000006</v>
      </c>
      <c r="J12" s="46">
        <v>7.91097928269392</v>
      </c>
      <c r="K12" s="9"/>
      <c r="L12" s="9"/>
      <c r="M12" s="9"/>
      <c r="N12" s="8">
        <v>4113260.8890999998</v>
      </c>
      <c r="O12" s="8">
        <v>17154651.6699</v>
      </c>
      <c r="P12" s="8">
        <v>2318</v>
      </c>
      <c r="Q12" s="8">
        <v>2524</v>
      </c>
      <c r="R12" s="8">
        <v>-8.1616481774960405</v>
      </c>
      <c r="S12" s="8">
        <v>62.085698878343401</v>
      </c>
      <c r="T12" s="8">
        <v>71.258870839936606</v>
      </c>
      <c r="U12" s="47">
        <v>-12.8730245841226</v>
      </c>
    </row>
    <row r="13" spans="1:23" ht="12" thickBot="1">
      <c r="A13" s="67"/>
      <c r="B13" s="56" t="s">
        <v>11</v>
      </c>
      <c r="C13" s="57"/>
      <c r="D13" s="8">
        <v>295031.02889999998</v>
      </c>
      <c r="E13" s="8">
        <v>321402</v>
      </c>
      <c r="F13" s="46">
        <v>91.795019601620396</v>
      </c>
      <c r="G13" s="9"/>
      <c r="H13" s="9"/>
      <c r="I13" s="8">
        <v>24981.205699999999</v>
      </c>
      <c r="J13" s="46">
        <v>8.4673147069108108</v>
      </c>
      <c r="K13" s="9"/>
      <c r="L13" s="9"/>
      <c r="M13" s="9"/>
      <c r="N13" s="8">
        <v>7253302.8727000002</v>
      </c>
      <c r="O13" s="8">
        <v>21983620.145</v>
      </c>
      <c r="P13" s="8">
        <v>17808</v>
      </c>
      <c r="Q13" s="8">
        <v>14810</v>
      </c>
      <c r="R13" s="8">
        <v>20.243079000675198</v>
      </c>
      <c r="S13" s="8">
        <v>19.509132412398898</v>
      </c>
      <c r="T13" s="8">
        <v>19.4530999324781</v>
      </c>
      <c r="U13" s="47">
        <v>0.28803882216899002</v>
      </c>
    </row>
    <row r="14" spans="1:23" ht="12" thickBot="1">
      <c r="A14" s="67"/>
      <c r="B14" s="56" t="s">
        <v>12</v>
      </c>
      <c r="C14" s="57"/>
      <c r="D14" s="8">
        <v>144846.5485</v>
      </c>
      <c r="E14" s="8">
        <v>157464</v>
      </c>
      <c r="F14" s="46">
        <v>91.987088159833405</v>
      </c>
      <c r="G14" s="9"/>
      <c r="H14" s="9"/>
      <c r="I14" s="8">
        <v>-871.30029999999999</v>
      </c>
      <c r="J14" s="46">
        <v>-0.60153335307123301</v>
      </c>
      <c r="K14" s="9"/>
      <c r="L14" s="9"/>
      <c r="M14" s="9"/>
      <c r="N14" s="8">
        <v>3873945.3297000001</v>
      </c>
      <c r="O14" s="8">
        <v>12499668.952</v>
      </c>
      <c r="P14" s="8">
        <v>3841</v>
      </c>
      <c r="Q14" s="8">
        <v>3319</v>
      </c>
      <c r="R14" s="8">
        <v>15.7276288038566</v>
      </c>
      <c r="S14" s="8">
        <v>44.684865920333301</v>
      </c>
      <c r="T14" s="8">
        <v>43.095808978607998</v>
      </c>
      <c r="U14" s="47">
        <v>3.6872656051404298</v>
      </c>
    </row>
    <row r="15" spans="1:23" ht="12" thickBot="1">
      <c r="A15" s="67"/>
      <c r="B15" s="56" t="s">
        <v>13</v>
      </c>
      <c r="C15" s="57"/>
      <c r="D15" s="8">
        <v>94204.1397</v>
      </c>
      <c r="E15" s="8">
        <v>96610</v>
      </c>
      <c r="F15" s="46">
        <v>97.509719180209103</v>
      </c>
      <c r="G15" s="9"/>
      <c r="H15" s="9"/>
      <c r="I15" s="8">
        <v>4224.5577999999996</v>
      </c>
      <c r="J15" s="46">
        <v>4.4844715035384004</v>
      </c>
      <c r="K15" s="9"/>
      <c r="L15" s="9"/>
      <c r="M15" s="9"/>
      <c r="N15" s="8">
        <v>2902144.0170999998</v>
      </c>
      <c r="O15" s="8">
        <v>8409795.8267999999</v>
      </c>
      <c r="P15" s="8">
        <v>5964</v>
      </c>
      <c r="Q15" s="8">
        <v>5531</v>
      </c>
      <c r="R15" s="8">
        <v>7.8286024227083804</v>
      </c>
      <c r="S15" s="8">
        <v>18.586472166331301</v>
      </c>
      <c r="T15" s="8">
        <v>18.951690471885701</v>
      </c>
      <c r="U15" s="47">
        <v>-1.92710146937132</v>
      </c>
    </row>
    <row r="16" spans="1:23" ht="12" thickBot="1">
      <c r="A16" s="67"/>
      <c r="B16" s="56" t="s">
        <v>14</v>
      </c>
      <c r="C16" s="57"/>
      <c r="D16" s="8">
        <v>999519.77390000003</v>
      </c>
      <c r="E16" s="8">
        <v>826796</v>
      </c>
      <c r="F16" s="46">
        <v>120.89073651783499</v>
      </c>
      <c r="G16" s="9"/>
      <c r="H16" s="9"/>
      <c r="I16" s="8">
        <v>-32046.108499999998</v>
      </c>
      <c r="J16" s="46">
        <v>-3.2061505271636701</v>
      </c>
      <c r="K16" s="9"/>
      <c r="L16" s="9"/>
      <c r="M16" s="9"/>
      <c r="N16" s="8">
        <v>23319205.1237</v>
      </c>
      <c r="O16" s="8">
        <v>70015200.533999994</v>
      </c>
      <c r="P16" s="8">
        <v>106100</v>
      </c>
      <c r="Q16" s="8">
        <v>101874</v>
      </c>
      <c r="R16" s="8">
        <v>4.1482615780277703</v>
      </c>
      <c r="S16" s="8">
        <v>10.984217907634299</v>
      </c>
      <c r="T16" s="8">
        <v>9.7992796002905607</v>
      </c>
      <c r="U16" s="47">
        <v>12.0920961098877</v>
      </c>
    </row>
    <row r="17" spans="1:21" ht="12" thickBot="1">
      <c r="A17" s="67"/>
      <c r="B17" s="56" t="s">
        <v>15</v>
      </c>
      <c r="C17" s="57"/>
      <c r="D17" s="8">
        <v>469625.64610000001</v>
      </c>
      <c r="E17" s="8">
        <v>656602</v>
      </c>
      <c r="F17" s="46">
        <v>71.523639297474006</v>
      </c>
      <c r="G17" s="9"/>
      <c r="H17" s="9"/>
      <c r="I17" s="8">
        <v>34773.354700000004</v>
      </c>
      <c r="J17" s="46">
        <v>7.4044837603684703</v>
      </c>
      <c r="K17" s="9"/>
      <c r="L17" s="9"/>
      <c r="M17" s="9"/>
      <c r="N17" s="8">
        <v>12372217.881200001</v>
      </c>
      <c r="O17" s="8">
        <v>49223886.997000001</v>
      </c>
      <c r="P17" s="8">
        <v>14352</v>
      </c>
      <c r="Q17" s="8">
        <v>13138</v>
      </c>
      <c r="R17" s="8">
        <v>9.2403714416197307</v>
      </c>
      <c r="S17" s="8">
        <v>38.410216694537397</v>
      </c>
      <c r="T17" s="8">
        <v>44.981828284366003</v>
      </c>
      <c r="U17" s="47">
        <v>-14.6094808514323</v>
      </c>
    </row>
    <row r="18" spans="1:21" ht="12" thickBot="1">
      <c r="A18" s="67"/>
      <c r="B18" s="56" t="s">
        <v>16</v>
      </c>
      <c r="C18" s="57"/>
      <c r="D18" s="8">
        <v>1566634.3366</v>
      </c>
      <c r="E18" s="8">
        <v>1735622</v>
      </c>
      <c r="F18" s="46">
        <v>90.263567562522297</v>
      </c>
      <c r="G18" s="9"/>
      <c r="H18" s="9"/>
      <c r="I18" s="8">
        <v>112754.3985</v>
      </c>
      <c r="J18" s="46">
        <v>7.1972377896877999</v>
      </c>
      <c r="K18" s="9"/>
      <c r="L18" s="9"/>
      <c r="M18" s="9"/>
      <c r="N18" s="8">
        <v>40236415.532899998</v>
      </c>
      <c r="O18" s="8">
        <v>120730588.78650001</v>
      </c>
      <c r="P18" s="8">
        <v>234448</v>
      </c>
      <c r="Q18" s="8">
        <v>219418</v>
      </c>
      <c r="R18" s="8">
        <v>6.8499393851005896</v>
      </c>
      <c r="S18" s="8">
        <v>7.8261612609192701</v>
      </c>
      <c r="T18" s="8">
        <v>7.8293409159686096</v>
      </c>
      <c r="U18" s="47">
        <v>-4.0612039806021002E-2</v>
      </c>
    </row>
    <row r="19" spans="1:21" ht="12" thickBot="1">
      <c r="A19" s="67"/>
      <c r="B19" s="56" t="s">
        <v>17</v>
      </c>
      <c r="C19" s="57"/>
      <c r="D19" s="8">
        <v>463829.44209999999</v>
      </c>
      <c r="E19" s="8">
        <v>503719</v>
      </c>
      <c r="F19" s="46">
        <v>92.080990016259094</v>
      </c>
      <c r="G19" s="9"/>
      <c r="H19" s="9"/>
      <c r="I19" s="8">
        <v>46951.959499999997</v>
      </c>
      <c r="J19" s="46">
        <v>10.1226776996785</v>
      </c>
      <c r="K19" s="9"/>
      <c r="L19" s="9"/>
      <c r="M19" s="9"/>
      <c r="N19" s="8">
        <v>12000717.111</v>
      </c>
      <c r="O19" s="8">
        <v>44056740.668200001</v>
      </c>
      <c r="P19" s="8">
        <v>12384</v>
      </c>
      <c r="Q19" s="8">
        <v>12152</v>
      </c>
      <c r="R19" s="8">
        <v>1.9091507570770301</v>
      </c>
      <c r="S19" s="8">
        <v>44.1964365229328</v>
      </c>
      <c r="T19" s="8">
        <v>55.116591507570803</v>
      </c>
      <c r="U19" s="47">
        <v>-19.812827110577</v>
      </c>
    </row>
    <row r="20" spans="1:21" ht="12" thickBot="1">
      <c r="A20" s="67"/>
      <c r="B20" s="56" t="s">
        <v>18</v>
      </c>
      <c r="C20" s="57"/>
      <c r="D20" s="8">
        <v>836303.54610000004</v>
      </c>
      <c r="E20" s="8">
        <v>1315536</v>
      </c>
      <c r="F20" s="46">
        <v>63.571315881891501</v>
      </c>
      <c r="G20" s="9"/>
      <c r="H20" s="9"/>
      <c r="I20" s="8">
        <v>9771.3266999999996</v>
      </c>
      <c r="J20" s="46">
        <v>1.16839474680783</v>
      </c>
      <c r="K20" s="9"/>
      <c r="L20" s="9"/>
      <c r="M20" s="9"/>
      <c r="N20" s="8">
        <v>20661633.898899999</v>
      </c>
      <c r="O20" s="8">
        <v>71178764.764300004</v>
      </c>
      <c r="P20" s="8">
        <v>51433</v>
      </c>
      <c r="Q20" s="8">
        <v>48837</v>
      </c>
      <c r="R20" s="8">
        <v>5.31564182894118</v>
      </c>
      <c r="S20" s="8">
        <v>18.639460074271401</v>
      </c>
      <c r="T20" s="8">
        <v>16.4470542826136</v>
      </c>
      <c r="U20" s="47">
        <v>13.3300818127378</v>
      </c>
    </row>
    <row r="21" spans="1:21" ht="12" thickBot="1">
      <c r="A21" s="67"/>
      <c r="B21" s="56" t="s">
        <v>19</v>
      </c>
      <c r="C21" s="57"/>
      <c r="D21" s="8">
        <v>323584.3517</v>
      </c>
      <c r="E21" s="8">
        <v>380688</v>
      </c>
      <c r="F21" s="46">
        <v>84.999882239524197</v>
      </c>
      <c r="G21" s="9"/>
      <c r="H21" s="9"/>
      <c r="I21" s="8">
        <v>21322.718700000001</v>
      </c>
      <c r="J21" s="46">
        <v>6.5895395089341697</v>
      </c>
      <c r="K21" s="9"/>
      <c r="L21" s="9"/>
      <c r="M21" s="9"/>
      <c r="N21" s="8">
        <v>9098445.6629000008</v>
      </c>
      <c r="O21" s="8">
        <v>25979846.8006</v>
      </c>
      <c r="P21" s="8">
        <v>46446</v>
      </c>
      <c r="Q21" s="8">
        <v>46034</v>
      </c>
      <c r="R21" s="8">
        <v>0.89499065907807696</v>
      </c>
      <c r="S21" s="8">
        <v>8.0176260517590308</v>
      </c>
      <c r="T21" s="8">
        <v>8.2270864925924307</v>
      </c>
      <c r="U21" s="47">
        <v>-2.5459856417213298</v>
      </c>
    </row>
    <row r="22" spans="1:21" ht="12" thickBot="1">
      <c r="A22" s="67"/>
      <c r="B22" s="56" t="s">
        <v>20</v>
      </c>
      <c r="C22" s="57"/>
      <c r="D22" s="8">
        <v>1143422.4752</v>
      </c>
      <c r="E22" s="8">
        <v>1070701</v>
      </c>
      <c r="F22" s="46">
        <v>106.791949872093</v>
      </c>
      <c r="G22" s="9"/>
      <c r="H22" s="9"/>
      <c r="I22" s="8">
        <v>118126.8979</v>
      </c>
      <c r="J22" s="46">
        <v>10.330993177245199</v>
      </c>
      <c r="K22" s="9"/>
      <c r="L22" s="9"/>
      <c r="M22" s="9"/>
      <c r="N22" s="8">
        <v>28606788.653200001</v>
      </c>
      <c r="O22" s="8">
        <v>94353448.284299999</v>
      </c>
      <c r="P22" s="8">
        <v>124780</v>
      </c>
      <c r="Q22" s="8">
        <v>122702</v>
      </c>
      <c r="R22" s="8">
        <v>1.69353392772733</v>
      </c>
      <c r="S22" s="8">
        <v>10.704572760057699</v>
      </c>
      <c r="T22" s="8">
        <v>10.779200017114601</v>
      </c>
      <c r="U22" s="47">
        <v>-0.69232648933542595</v>
      </c>
    </row>
    <row r="23" spans="1:21" ht="12" thickBot="1">
      <c r="A23" s="67"/>
      <c r="B23" s="56" t="s">
        <v>21</v>
      </c>
      <c r="C23" s="57"/>
      <c r="D23" s="8">
        <v>2308418.2078999998</v>
      </c>
      <c r="E23" s="8">
        <v>2374451</v>
      </c>
      <c r="F23" s="46">
        <v>97.219029068192995</v>
      </c>
      <c r="G23" s="9"/>
      <c r="H23" s="9"/>
      <c r="I23" s="8">
        <v>132340.5612</v>
      </c>
      <c r="J23" s="46">
        <v>5.7329543124853499</v>
      </c>
      <c r="K23" s="9"/>
      <c r="L23" s="9"/>
      <c r="M23" s="9"/>
      <c r="N23" s="8">
        <v>61188172.720899999</v>
      </c>
      <c r="O23" s="8">
        <v>191033464.67359999</v>
      </c>
      <c r="P23" s="8">
        <v>164928</v>
      </c>
      <c r="Q23" s="8">
        <v>153460</v>
      </c>
      <c r="R23" s="8">
        <v>7.4729571223771698</v>
      </c>
      <c r="S23" s="8">
        <v>16.4014774968471</v>
      </c>
      <c r="T23" s="8">
        <v>15.913830509579</v>
      </c>
      <c r="U23" s="47">
        <v>3.0642967258859102</v>
      </c>
    </row>
    <row r="24" spans="1:21" ht="12" thickBot="1">
      <c r="A24" s="67"/>
      <c r="B24" s="56" t="s">
        <v>22</v>
      </c>
      <c r="C24" s="57"/>
      <c r="D24" s="8">
        <v>297832.71899999998</v>
      </c>
      <c r="E24" s="8">
        <v>405116</v>
      </c>
      <c r="F24" s="46">
        <v>73.517885988210793</v>
      </c>
      <c r="G24" s="9"/>
      <c r="H24" s="9"/>
      <c r="I24" s="8">
        <v>48979.758000000002</v>
      </c>
      <c r="J24" s="46">
        <v>16.445391951714999</v>
      </c>
      <c r="K24" s="9"/>
      <c r="L24" s="9"/>
      <c r="M24" s="9"/>
      <c r="N24" s="8">
        <v>7490001.1390000004</v>
      </c>
      <c r="O24" s="8">
        <v>21264966.296599999</v>
      </c>
      <c r="P24" s="8">
        <v>45733</v>
      </c>
      <c r="Q24" s="8">
        <v>42813</v>
      </c>
      <c r="R24" s="8">
        <v>6.8203583023847898</v>
      </c>
      <c r="S24" s="8">
        <v>7.57527843570288</v>
      </c>
      <c r="T24" s="8">
        <v>7.59500749538691</v>
      </c>
      <c r="U24" s="47">
        <v>-0.25976353145159597</v>
      </c>
    </row>
    <row r="25" spans="1:21" ht="12" thickBot="1">
      <c r="A25" s="67"/>
      <c r="B25" s="56" t="s">
        <v>23</v>
      </c>
      <c r="C25" s="57"/>
      <c r="D25" s="8">
        <v>212641.0809</v>
      </c>
      <c r="E25" s="8">
        <v>311360</v>
      </c>
      <c r="F25" s="46">
        <v>68.294283433967095</v>
      </c>
      <c r="G25" s="9"/>
      <c r="H25" s="9"/>
      <c r="I25" s="8">
        <v>20952.9902</v>
      </c>
      <c r="J25" s="46">
        <v>9.8536887187164393</v>
      </c>
      <c r="K25" s="9"/>
      <c r="L25" s="9"/>
      <c r="M25" s="9"/>
      <c r="N25" s="8">
        <v>5362324.8492999999</v>
      </c>
      <c r="O25" s="8">
        <v>16121785.3837</v>
      </c>
      <c r="P25" s="8">
        <v>21173</v>
      </c>
      <c r="Q25" s="8">
        <v>19220</v>
      </c>
      <c r="R25" s="8">
        <v>10.1612903225806</v>
      </c>
      <c r="S25" s="8">
        <v>11.2665085864072</v>
      </c>
      <c r="T25" s="8">
        <v>11.205263735692</v>
      </c>
      <c r="U25" s="47">
        <v>0.54657214823197198</v>
      </c>
    </row>
    <row r="26" spans="1:21" ht="12" thickBot="1">
      <c r="A26" s="67"/>
      <c r="B26" s="56" t="s">
        <v>24</v>
      </c>
      <c r="C26" s="57"/>
      <c r="D26" s="8">
        <v>654284.39009999996</v>
      </c>
      <c r="E26" s="8">
        <v>564380</v>
      </c>
      <c r="F26" s="46">
        <v>115.929761880293</v>
      </c>
      <c r="G26" s="9"/>
      <c r="H26" s="9"/>
      <c r="I26" s="8">
        <v>114695.3925</v>
      </c>
      <c r="J26" s="46">
        <v>17.529898960675201</v>
      </c>
      <c r="K26" s="9"/>
      <c r="L26" s="9"/>
      <c r="M26" s="9"/>
      <c r="N26" s="8">
        <v>14696490.7937</v>
      </c>
      <c r="O26" s="8">
        <v>43849948.665299997</v>
      </c>
      <c r="P26" s="8">
        <v>74898</v>
      </c>
      <c r="Q26" s="8">
        <v>68379</v>
      </c>
      <c r="R26" s="8">
        <v>9.5336287456675208</v>
      </c>
      <c r="S26" s="8">
        <v>9.9875019786910197</v>
      </c>
      <c r="T26" s="8">
        <v>9.1915782023720691</v>
      </c>
      <c r="U26" s="47">
        <v>8.6592722032603699</v>
      </c>
    </row>
    <row r="27" spans="1:21" ht="12" thickBot="1">
      <c r="A27" s="67"/>
      <c r="B27" s="56" t="s">
        <v>25</v>
      </c>
      <c r="C27" s="57"/>
      <c r="D27" s="8">
        <v>228028.7182</v>
      </c>
      <c r="E27" s="8">
        <v>290817</v>
      </c>
      <c r="F27" s="46">
        <v>78.409693449832702</v>
      </c>
      <c r="G27" s="9"/>
      <c r="H27" s="9"/>
      <c r="I27" s="8">
        <v>64622.222300000001</v>
      </c>
      <c r="J27" s="46">
        <v>28.339510395932201</v>
      </c>
      <c r="K27" s="9"/>
      <c r="L27" s="9"/>
      <c r="M27" s="9"/>
      <c r="N27" s="8">
        <v>5730630.5985000003</v>
      </c>
      <c r="O27" s="8">
        <v>18118644.793200001</v>
      </c>
      <c r="P27" s="8">
        <v>47687</v>
      </c>
      <c r="Q27" s="8">
        <v>46028</v>
      </c>
      <c r="R27" s="8">
        <v>3.60432780046929</v>
      </c>
      <c r="S27" s="8">
        <v>5.5731804705685004</v>
      </c>
      <c r="T27" s="8">
        <v>5.5019617167810901</v>
      </c>
      <c r="U27" s="47">
        <v>1.29442474254575</v>
      </c>
    </row>
    <row r="28" spans="1:21" ht="12" thickBot="1">
      <c r="A28" s="67"/>
      <c r="B28" s="56" t="s">
        <v>26</v>
      </c>
      <c r="C28" s="57"/>
      <c r="D28" s="8">
        <v>815042.98320000002</v>
      </c>
      <c r="E28" s="8">
        <v>824507</v>
      </c>
      <c r="F28" s="46">
        <v>98.852160527442507</v>
      </c>
      <c r="G28" s="9"/>
      <c r="H28" s="9"/>
      <c r="I28" s="8">
        <v>44992.212699999996</v>
      </c>
      <c r="J28" s="46">
        <v>5.5202257583216996</v>
      </c>
      <c r="K28" s="9"/>
      <c r="L28" s="9"/>
      <c r="M28" s="9"/>
      <c r="N28" s="8">
        <v>20661112.940900002</v>
      </c>
      <c r="O28" s="8">
        <v>62440436.336599998</v>
      </c>
      <c r="P28" s="8">
        <v>63454</v>
      </c>
      <c r="Q28" s="8">
        <v>61462</v>
      </c>
      <c r="R28" s="8">
        <v>3.24102697601769</v>
      </c>
      <c r="S28" s="8">
        <v>12.8608659501371</v>
      </c>
      <c r="T28" s="8">
        <v>12.8701758582539</v>
      </c>
      <c r="U28" s="47">
        <v>-7.2337069977202004E-2</v>
      </c>
    </row>
    <row r="29" spans="1:21" ht="12" thickBot="1">
      <c r="A29" s="67"/>
      <c r="B29" s="56" t="s">
        <v>27</v>
      </c>
      <c r="C29" s="57"/>
      <c r="D29" s="8">
        <v>581616.27009999997</v>
      </c>
      <c r="E29" s="8">
        <v>606613</v>
      </c>
      <c r="F29" s="46">
        <v>95.879295382723399</v>
      </c>
      <c r="G29" s="9"/>
      <c r="H29" s="9"/>
      <c r="I29" s="8">
        <v>88796.554399999994</v>
      </c>
      <c r="J29" s="46">
        <v>15.2672060540419</v>
      </c>
      <c r="K29" s="9"/>
      <c r="L29" s="9"/>
      <c r="M29" s="9"/>
      <c r="N29" s="8">
        <v>13435860.624600001</v>
      </c>
      <c r="O29" s="8">
        <v>44298443.7566</v>
      </c>
      <c r="P29" s="8">
        <v>207882</v>
      </c>
      <c r="Q29" s="8">
        <v>200867</v>
      </c>
      <c r="R29" s="8">
        <v>3.49236061672649</v>
      </c>
      <c r="S29" s="8">
        <v>2.8015842487565101</v>
      </c>
      <c r="T29" s="8">
        <v>2.76602276083179</v>
      </c>
      <c r="U29" s="47">
        <v>1.2856542045958499</v>
      </c>
    </row>
    <row r="30" spans="1:21" ht="12" thickBot="1">
      <c r="A30" s="67"/>
      <c r="B30" s="56" t="s">
        <v>28</v>
      </c>
      <c r="C30" s="57"/>
      <c r="D30" s="8">
        <v>1255566.5267</v>
      </c>
      <c r="E30" s="8">
        <v>1210394</v>
      </c>
      <c r="F30" s="46">
        <v>103.73205143944899</v>
      </c>
      <c r="G30" s="9"/>
      <c r="H30" s="9"/>
      <c r="I30" s="8">
        <v>159251.97649999999</v>
      </c>
      <c r="J30" s="46">
        <v>12.683674907976499</v>
      </c>
      <c r="K30" s="9"/>
      <c r="L30" s="9"/>
      <c r="M30" s="9"/>
      <c r="N30" s="8">
        <v>26721537.977000002</v>
      </c>
      <c r="O30" s="8">
        <v>95210258.412900001</v>
      </c>
      <c r="P30" s="8">
        <v>131427</v>
      </c>
      <c r="Q30" s="8">
        <v>105883</v>
      </c>
      <c r="R30" s="8">
        <v>24.124741459913299</v>
      </c>
      <c r="S30" s="8">
        <v>10.8174647994704</v>
      </c>
      <c r="T30" s="8">
        <v>10.8462389269288</v>
      </c>
      <c r="U30" s="47">
        <v>-0.26529129269791102</v>
      </c>
    </row>
    <row r="31" spans="1:21" ht="12" thickBot="1">
      <c r="A31" s="67"/>
      <c r="B31" s="56" t="s">
        <v>29</v>
      </c>
      <c r="C31" s="57"/>
      <c r="D31" s="8">
        <v>669218.55290000001</v>
      </c>
      <c r="E31" s="8">
        <v>1071522</v>
      </c>
      <c r="F31" s="46">
        <v>62.454952198834903</v>
      </c>
      <c r="G31" s="9"/>
      <c r="H31" s="9"/>
      <c r="I31" s="8">
        <v>37008.248299999999</v>
      </c>
      <c r="J31" s="46">
        <v>5.5300690842517701</v>
      </c>
      <c r="K31" s="9"/>
      <c r="L31" s="9"/>
      <c r="M31" s="9"/>
      <c r="N31" s="8">
        <v>22625344.990499999</v>
      </c>
      <c r="O31" s="8">
        <v>72260277.389300004</v>
      </c>
      <c r="P31" s="8">
        <v>33055</v>
      </c>
      <c r="Q31" s="8">
        <v>30842</v>
      </c>
      <c r="R31" s="8">
        <v>7.1752804617080601</v>
      </c>
      <c r="S31" s="8">
        <v>22.369886377250001</v>
      </c>
      <c r="T31" s="8">
        <v>24.8226307502756</v>
      </c>
      <c r="U31" s="47">
        <v>-9.8810814925340793</v>
      </c>
    </row>
    <row r="32" spans="1:21" ht="12" thickBot="1">
      <c r="A32" s="67"/>
      <c r="B32" s="56" t="s">
        <v>30</v>
      </c>
      <c r="C32" s="57"/>
      <c r="D32" s="8">
        <v>135350.96429999999</v>
      </c>
      <c r="E32" s="8">
        <v>146228</v>
      </c>
      <c r="F32" s="46">
        <v>92.561591692425495</v>
      </c>
      <c r="G32" s="9"/>
      <c r="H32" s="9"/>
      <c r="I32" s="8">
        <v>31377.926500000001</v>
      </c>
      <c r="J32" s="46">
        <v>23.182639785596301</v>
      </c>
      <c r="K32" s="9"/>
      <c r="L32" s="9"/>
      <c r="M32" s="9"/>
      <c r="N32" s="8">
        <v>3220585.2510000002</v>
      </c>
      <c r="O32" s="8">
        <v>11561025.3477</v>
      </c>
      <c r="P32" s="8">
        <v>41288</v>
      </c>
      <c r="Q32" s="8">
        <v>34087</v>
      </c>
      <c r="R32" s="8">
        <v>21.125355707454499</v>
      </c>
      <c r="S32" s="8">
        <v>3.8022011383452798</v>
      </c>
      <c r="T32" s="8">
        <v>4.05086760641887</v>
      </c>
      <c r="U32" s="47">
        <v>-6.13859775815824</v>
      </c>
    </row>
    <row r="33" spans="1:21" ht="12" thickBot="1">
      <c r="A33" s="67"/>
      <c r="B33" s="56" t="s">
        <v>31</v>
      </c>
      <c r="C33" s="57"/>
      <c r="D33" s="8">
        <v>97.825699999999998</v>
      </c>
      <c r="E33" s="9"/>
      <c r="F33" s="9"/>
      <c r="G33" s="9"/>
      <c r="H33" s="9"/>
      <c r="I33" s="8">
        <v>21.2072</v>
      </c>
      <c r="J33" s="46">
        <v>21.678556861847099</v>
      </c>
      <c r="K33" s="9"/>
      <c r="L33" s="9"/>
      <c r="M33" s="9"/>
      <c r="N33" s="8">
        <v>2582.8733000000002</v>
      </c>
      <c r="O33" s="8">
        <v>8949.4462000000003</v>
      </c>
      <c r="P33" s="8">
        <v>21</v>
      </c>
      <c r="Q33" s="8">
        <v>10</v>
      </c>
      <c r="R33" s="8">
        <v>110</v>
      </c>
      <c r="S33" s="8">
        <v>5.4433333333333298</v>
      </c>
      <c r="T33" s="8">
        <v>5.625</v>
      </c>
      <c r="U33" s="47">
        <v>-3.2296296296296299</v>
      </c>
    </row>
    <row r="34" spans="1:21" ht="12" thickBot="1">
      <c r="A34" s="67"/>
      <c r="B34" s="56" t="s">
        <v>40</v>
      </c>
      <c r="C34" s="57"/>
      <c r="D34" s="9"/>
      <c r="E34" s="9"/>
      <c r="F34" s="9"/>
      <c r="G34" s="9"/>
      <c r="H34" s="9"/>
      <c r="I34" s="9"/>
      <c r="J34" s="9"/>
      <c r="K34" s="9"/>
      <c r="L34" s="9"/>
      <c r="M34" s="9"/>
      <c r="N34" s="8">
        <v>1</v>
      </c>
      <c r="O34" s="8">
        <v>2</v>
      </c>
      <c r="P34" s="9"/>
      <c r="Q34" s="9"/>
      <c r="R34" s="9"/>
      <c r="S34" s="9"/>
      <c r="T34" s="9"/>
      <c r="U34" s="17"/>
    </row>
    <row r="35" spans="1:21" ht="12" thickBot="1">
      <c r="A35" s="67"/>
      <c r="B35" s="56" t="s">
        <v>32</v>
      </c>
      <c r="C35" s="57"/>
      <c r="D35" s="8">
        <v>132493.62899999999</v>
      </c>
      <c r="E35" s="8">
        <v>207607</v>
      </c>
      <c r="F35" s="46">
        <v>63.819442022667801</v>
      </c>
      <c r="G35" s="9"/>
      <c r="H35" s="9"/>
      <c r="I35" s="8">
        <v>16181.607900000001</v>
      </c>
      <c r="J35" s="46">
        <v>12.2131215079028</v>
      </c>
      <c r="K35" s="9"/>
      <c r="L35" s="9"/>
      <c r="M35" s="9"/>
      <c r="N35" s="8">
        <v>3325439.8868</v>
      </c>
      <c r="O35" s="8">
        <v>6955783.9439000003</v>
      </c>
      <c r="P35" s="8">
        <v>12522</v>
      </c>
      <c r="Q35" s="8">
        <v>14121</v>
      </c>
      <c r="R35" s="8">
        <v>-11.3235606543446</v>
      </c>
      <c r="S35" s="8">
        <v>10.6286421817601</v>
      </c>
      <c r="T35" s="8">
        <v>10.260010523334</v>
      </c>
      <c r="U35" s="47">
        <v>3.5928974691370201</v>
      </c>
    </row>
    <row r="36" spans="1:21" ht="12" customHeight="1" thickBot="1">
      <c r="A36" s="67"/>
      <c r="B36" s="56" t="s">
        <v>41</v>
      </c>
      <c r="C36" s="57"/>
      <c r="D36" s="9"/>
      <c r="E36" s="8">
        <v>587906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7"/>
    </row>
    <row r="37" spans="1:21" ht="12" thickBot="1">
      <c r="A37" s="67"/>
      <c r="B37" s="56" t="s">
        <v>42</v>
      </c>
      <c r="C37" s="57"/>
      <c r="D37" s="9"/>
      <c r="E37" s="8">
        <v>484319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7"/>
    </row>
    <row r="38" spans="1:21" ht="12" thickBot="1">
      <c r="A38" s="67"/>
      <c r="B38" s="56" t="s">
        <v>43</v>
      </c>
      <c r="C38" s="57"/>
      <c r="D38" s="9"/>
      <c r="E38" s="8">
        <v>354045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7"/>
    </row>
    <row r="39" spans="1:21" ht="12" customHeight="1" thickBot="1">
      <c r="A39" s="67"/>
      <c r="B39" s="56" t="s">
        <v>33</v>
      </c>
      <c r="C39" s="57"/>
      <c r="D39" s="8">
        <v>345244.0171</v>
      </c>
      <c r="E39" s="8">
        <v>402207</v>
      </c>
      <c r="F39" s="46">
        <v>85.837396440141504</v>
      </c>
      <c r="G39" s="9"/>
      <c r="H39" s="9"/>
      <c r="I39" s="8">
        <v>17671.326099999998</v>
      </c>
      <c r="J39" s="46">
        <v>5.1185032106961899</v>
      </c>
      <c r="K39" s="9"/>
      <c r="L39" s="9"/>
      <c r="M39" s="9"/>
      <c r="N39" s="8">
        <v>8927506.2585000005</v>
      </c>
      <c r="O39" s="8">
        <v>25786806.691</v>
      </c>
      <c r="P39" s="8">
        <v>533</v>
      </c>
      <c r="Q39" s="8">
        <v>460</v>
      </c>
      <c r="R39" s="8">
        <v>15.869565217391299</v>
      </c>
      <c r="S39" s="8">
        <v>773.07598499061896</v>
      </c>
      <c r="T39" s="8">
        <v>829.79573913043498</v>
      </c>
      <c r="U39" s="47">
        <v>-6.8353874893662097</v>
      </c>
    </row>
    <row r="40" spans="1:21" ht="12" thickBot="1">
      <c r="A40" s="67"/>
      <c r="B40" s="56" t="s">
        <v>34</v>
      </c>
      <c r="C40" s="57"/>
      <c r="D40" s="8">
        <v>382629.0673</v>
      </c>
      <c r="E40" s="8">
        <v>541750</v>
      </c>
      <c r="F40" s="46">
        <v>70.628346525149993</v>
      </c>
      <c r="G40" s="9"/>
      <c r="H40" s="9"/>
      <c r="I40" s="8">
        <v>21102.853800000001</v>
      </c>
      <c r="J40" s="46">
        <v>5.5152249537420301</v>
      </c>
      <c r="K40" s="9"/>
      <c r="L40" s="9"/>
      <c r="M40" s="9"/>
      <c r="N40" s="8">
        <v>11328155.1812</v>
      </c>
      <c r="O40" s="8">
        <v>38078692.843000002</v>
      </c>
      <c r="P40" s="8">
        <v>2060</v>
      </c>
      <c r="Q40" s="8">
        <v>2048</v>
      </c>
      <c r="R40" s="8">
        <v>0.5859375</v>
      </c>
      <c r="S40" s="8">
        <v>225.922378640777</v>
      </c>
      <c r="T40" s="8">
        <v>204.35485839843801</v>
      </c>
      <c r="U40" s="47">
        <v>10.553955218567999</v>
      </c>
    </row>
    <row r="41" spans="1:21" ht="12" thickBot="1">
      <c r="A41" s="67"/>
      <c r="B41" s="56" t="s">
        <v>44</v>
      </c>
      <c r="C41" s="57"/>
      <c r="D41" s="9"/>
      <c r="E41" s="8">
        <v>155249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7"/>
    </row>
    <row r="42" spans="1:21" ht="12" thickBot="1">
      <c r="A42" s="67"/>
      <c r="B42" s="56" t="s">
        <v>45</v>
      </c>
      <c r="C42" s="57"/>
      <c r="D42" s="9"/>
      <c r="E42" s="8">
        <v>60616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7"/>
    </row>
    <row r="43" spans="1:21" ht="12" thickBot="1">
      <c r="A43" s="68"/>
      <c r="B43" s="56" t="s">
        <v>35</v>
      </c>
      <c r="C43" s="57"/>
      <c r="D43" s="10">
        <v>48551.323799999998</v>
      </c>
      <c r="E43" s="11"/>
      <c r="F43" s="11"/>
      <c r="G43" s="11"/>
      <c r="H43" s="11"/>
      <c r="I43" s="10">
        <v>6948.5312999999996</v>
      </c>
      <c r="J43" s="48">
        <v>14.3117236692113</v>
      </c>
      <c r="K43" s="11"/>
      <c r="L43" s="11"/>
      <c r="M43" s="11"/>
      <c r="N43" s="10">
        <v>1071088.1931</v>
      </c>
      <c r="O43" s="10">
        <v>3383315.6390999998</v>
      </c>
      <c r="P43" s="10">
        <v>46</v>
      </c>
      <c r="Q43" s="10">
        <v>48</v>
      </c>
      <c r="R43" s="10">
        <v>-4.1666666666666599</v>
      </c>
      <c r="S43" s="10">
        <v>1232.5608695652199</v>
      </c>
      <c r="T43" s="10">
        <v>871.10833333333403</v>
      </c>
      <c r="U43" s="49">
        <v>41.493408156109602</v>
      </c>
    </row>
  </sheetData>
  <mergeCells count="41">
    <mergeCell ref="B37:C37"/>
    <mergeCell ref="B38:C38"/>
    <mergeCell ref="B23:C23"/>
    <mergeCell ref="B36:C36"/>
    <mergeCell ref="B25:C25"/>
    <mergeCell ref="B26:C26"/>
    <mergeCell ref="B27:C27"/>
    <mergeCell ref="B28:C28"/>
    <mergeCell ref="B29:C29"/>
    <mergeCell ref="B30:C30"/>
    <mergeCell ref="A1:U4"/>
    <mergeCell ref="W1:W4"/>
    <mergeCell ref="B6:C6"/>
    <mergeCell ref="A7:C7"/>
    <mergeCell ref="B8:C8"/>
    <mergeCell ref="A8:A43"/>
    <mergeCell ref="B39:C39"/>
    <mergeCell ref="B40:C40"/>
    <mergeCell ref="B41:C41"/>
    <mergeCell ref="B42:C42"/>
    <mergeCell ref="B43:C43"/>
    <mergeCell ref="B31:C31"/>
    <mergeCell ref="B32:C32"/>
    <mergeCell ref="B33:C33"/>
    <mergeCell ref="B34:C34"/>
    <mergeCell ref="B35:C35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XFD1048576"/>
    </sheetView>
  </sheetViews>
  <sheetFormatPr defaultRowHeight="13.5"/>
  <cols>
    <col min="1" max="1" width="9" style="50"/>
    <col min="2" max="2" width="9" style="51"/>
    <col min="3" max="8" width="9" style="50"/>
    <col min="9" max="16384" width="9" style="18"/>
  </cols>
  <sheetData>
    <row r="1" spans="1:8" ht="14.25">
      <c r="A1" s="69" t="s">
        <v>53</v>
      </c>
      <c r="B1" s="70" t="s">
        <v>36</v>
      </c>
      <c r="C1" s="69" t="s">
        <v>37</v>
      </c>
      <c r="D1" s="69" t="s">
        <v>38</v>
      </c>
      <c r="E1" s="69" t="s">
        <v>39</v>
      </c>
      <c r="F1" s="69" t="s">
        <v>46</v>
      </c>
      <c r="G1" s="69" t="s">
        <v>39</v>
      </c>
      <c r="H1" s="69" t="s">
        <v>47</v>
      </c>
    </row>
    <row r="2" spans="1:8" ht="14.25">
      <c r="A2" s="71">
        <v>1</v>
      </c>
      <c r="B2" s="72">
        <v>12</v>
      </c>
      <c r="C2" s="71">
        <v>43788</v>
      </c>
      <c r="D2" s="71">
        <v>461526.81454871799</v>
      </c>
      <c r="E2" s="71">
        <v>377144.90339487197</v>
      </c>
      <c r="F2" s="71">
        <v>84381.911153846202</v>
      </c>
      <c r="G2" s="71">
        <v>377144.90339487197</v>
      </c>
      <c r="H2" s="71">
        <v>0.18283208796081499</v>
      </c>
    </row>
    <row r="3" spans="1:8" ht="14.25">
      <c r="A3" s="71">
        <v>2</v>
      </c>
      <c r="B3" s="72">
        <v>13</v>
      </c>
      <c r="C3" s="71">
        <v>11710.992</v>
      </c>
      <c r="D3" s="71">
        <v>135331.660571855</v>
      </c>
      <c r="E3" s="71">
        <v>112987.863726428</v>
      </c>
      <c r="F3" s="71">
        <v>22343.7968454277</v>
      </c>
      <c r="G3" s="71">
        <v>112987.863726428</v>
      </c>
      <c r="H3" s="71">
        <v>0.16510398786959499</v>
      </c>
    </row>
    <row r="4" spans="1:8" ht="14.25">
      <c r="A4" s="71">
        <v>3</v>
      </c>
      <c r="B4" s="72">
        <v>14</v>
      </c>
      <c r="C4" s="71">
        <v>124041</v>
      </c>
      <c r="D4" s="71">
        <v>142745.02876581199</v>
      </c>
      <c r="E4" s="71">
        <v>113467.13252478599</v>
      </c>
      <c r="F4" s="71">
        <v>29277.896241025599</v>
      </c>
      <c r="G4" s="71">
        <v>113467.13252478599</v>
      </c>
      <c r="H4" s="71">
        <v>0.20510624078586401</v>
      </c>
    </row>
    <row r="5" spans="1:8" ht="14.25">
      <c r="A5" s="71">
        <v>4</v>
      </c>
      <c r="B5" s="72">
        <v>15</v>
      </c>
      <c r="C5" s="71">
        <v>2978</v>
      </c>
      <c r="D5" s="71">
        <v>39329.634841880303</v>
      </c>
      <c r="E5" s="71">
        <v>31484.557301709399</v>
      </c>
      <c r="F5" s="71">
        <v>7845.0775401709398</v>
      </c>
      <c r="G5" s="71">
        <v>31484.557301709399</v>
      </c>
      <c r="H5" s="71">
        <v>0.19946987994450099</v>
      </c>
    </row>
    <row r="6" spans="1:8" ht="14.25">
      <c r="A6" s="71">
        <v>5</v>
      </c>
      <c r="B6" s="72">
        <v>16</v>
      </c>
      <c r="C6" s="71">
        <v>2818</v>
      </c>
      <c r="D6" s="71">
        <v>120638.16566153801</v>
      </c>
      <c r="E6" s="71">
        <v>111094.500882051</v>
      </c>
      <c r="F6" s="71">
        <v>9543.6647794871806</v>
      </c>
      <c r="G6" s="71">
        <v>111094.500882051</v>
      </c>
      <c r="H6" s="71">
        <v>7.9109830020648794E-2</v>
      </c>
    </row>
    <row r="7" spans="1:8" ht="14.25">
      <c r="A7" s="71">
        <v>6</v>
      </c>
      <c r="B7" s="72">
        <v>17</v>
      </c>
      <c r="C7" s="71">
        <v>21022</v>
      </c>
      <c r="D7" s="71">
        <v>295031.16275128198</v>
      </c>
      <c r="E7" s="71">
        <v>270049.82136581198</v>
      </c>
      <c r="F7" s="71">
        <v>24981.341385470099</v>
      </c>
      <c r="G7" s="71">
        <v>270049.82136581198</v>
      </c>
      <c r="H7" s="71">
        <v>8.4673568556315304E-2</v>
      </c>
    </row>
    <row r="8" spans="1:8" ht="14.25">
      <c r="A8" s="71">
        <v>7</v>
      </c>
      <c r="B8" s="72">
        <v>18</v>
      </c>
      <c r="C8" s="71">
        <v>58705</v>
      </c>
      <c r="D8" s="71">
        <v>144846.557501709</v>
      </c>
      <c r="E8" s="71">
        <v>145717.851880342</v>
      </c>
      <c r="F8" s="71">
        <v>-871.29437863247904</v>
      </c>
      <c r="G8" s="71">
        <v>145717.851880342</v>
      </c>
      <c r="H8" s="71">
        <v>-6.0152922766024E-3</v>
      </c>
    </row>
    <row r="9" spans="1:8" ht="14.25">
      <c r="A9" s="71">
        <v>8</v>
      </c>
      <c r="B9" s="72">
        <v>19</v>
      </c>
      <c r="C9" s="71">
        <v>18578</v>
      </c>
      <c r="D9" s="71">
        <v>94204.211747863199</v>
      </c>
      <c r="E9" s="71">
        <v>89979.582488888904</v>
      </c>
      <c r="F9" s="71">
        <v>4224.6292589743598</v>
      </c>
      <c r="G9" s="71">
        <v>89979.582488888904</v>
      </c>
      <c r="H9" s="71">
        <v>4.4845439291839102E-2</v>
      </c>
    </row>
    <row r="10" spans="1:8" ht="14.25">
      <c r="A10" s="71">
        <v>9</v>
      </c>
      <c r="B10" s="72">
        <v>21</v>
      </c>
      <c r="C10" s="71">
        <v>344910</v>
      </c>
      <c r="D10" s="71">
        <v>999519.1213</v>
      </c>
      <c r="E10" s="71">
        <v>1031565.8824</v>
      </c>
      <c r="F10" s="71">
        <v>-32046.7611</v>
      </c>
      <c r="G10" s="71">
        <v>1031565.8824</v>
      </c>
      <c r="H10" s="71">
        <v>-3.2062179119013899E-2</v>
      </c>
    </row>
    <row r="11" spans="1:8" ht="14.25">
      <c r="A11" s="71">
        <v>10</v>
      </c>
      <c r="B11" s="72">
        <v>22</v>
      </c>
      <c r="C11" s="71">
        <v>53604</v>
      </c>
      <c r="D11" s="71">
        <v>469625.667748718</v>
      </c>
      <c r="E11" s="71">
        <v>434852.290071795</v>
      </c>
      <c r="F11" s="71">
        <v>34773.377676923097</v>
      </c>
      <c r="G11" s="71">
        <v>434852.290071795</v>
      </c>
      <c r="H11" s="71">
        <v>7.4044883116416896E-2</v>
      </c>
    </row>
    <row r="12" spans="1:8" ht="14.25">
      <c r="A12" s="71">
        <v>11</v>
      </c>
      <c r="B12" s="72">
        <v>23</v>
      </c>
      <c r="C12" s="71">
        <v>267624.84399999998</v>
      </c>
      <c r="D12" s="71">
        <v>1566634.4763888901</v>
      </c>
      <c r="E12" s="71">
        <v>1453879.93077778</v>
      </c>
      <c r="F12" s="71">
        <v>112754.545611111</v>
      </c>
      <c r="G12" s="71">
        <v>1453879.93077778</v>
      </c>
      <c r="H12" s="71">
        <v>7.1972465377508898E-2</v>
      </c>
    </row>
    <row r="13" spans="1:8" ht="14.25">
      <c r="A13" s="71">
        <v>12</v>
      </c>
      <c r="B13" s="72">
        <v>24</v>
      </c>
      <c r="C13" s="71">
        <v>16135</v>
      </c>
      <c r="D13" s="71">
        <v>463829.428761538</v>
      </c>
      <c r="E13" s="71">
        <v>416877.48291538499</v>
      </c>
      <c r="F13" s="71">
        <v>46951.945846153802</v>
      </c>
      <c r="G13" s="71">
        <v>416877.48291538499</v>
      </c>
      <c r="H13" s="71">
        <v>0.101226750470576</v>
      </c>
    </row>
    <row r="14" spans="1:8" ht="14.25">
      <c r="A14" s="71">
        <v>13</v>
      </c>
      <c r="B14" s="72">
        <v>25</v>
      </c>
      <c r="C14" s="71">
        <v>67782</v>
      </c>
      <c r="D14" s="71">
        <v>836303.62620000006</v>
      </c>
      <c r="E14" s="71">
        <v>826532.21939999994</v>
      </c>
      <c r="F14" s="71">
        <v>9771.4068000000007</v>
      </c>
      <c r="G14" s="71">
        <v>826532.21939999994</v>
      </c>
      <c r="H14" s="71">
        <v>1.16840421276174E-2</v>
      </c>
    </row>
    <row r="15" spans="1:8" ht="14.25">
      <c r="A15" s="71">
        <v>14</v>
      </c>
      <c r="B15" s="72">
        <v>26</v>
      </c>
      <c r="C15" s="71">
        <v>73778</v>
      </c>
      <c r="D15" s="71">
        <v>323584.28215405799</v>
      </c>
      <c r="E15" s="71">
        <v>302261.63301554299</v>
      </c>
      <c r="F15" s="71">
        <v>21322.649138514498</v>
      </c>
      <c r="G15" s="71">
        <v>302261.63301554299</v>
      </c>
      <c r="H15" s="71">
        <v>6.5895194280057204E-2</v>
      </c>
    </row>
    <row r="16" spans="1:8" ht="14.25">
      <c r="A16" s="71">
        <v>15</v>
      </c>
      <c r="B16" s="72">
        <v>27</v>
      </c>
      <c r="C16" s="71">
        <v>206013.78400000001</v>
      </c>
      <c r="D16" s="71">
        <v>1143422.8671831901</v>
      </c>
      <c r="E16" s="71">
        <v>1025295.57634071</v>
      </c>
      <c r="F16" s="71">
        <v>118127.290842478</v>
      </c>
      <c r="G16" s="71">
        <v>1025295.57634071</v>
      </c>
      <c r="H16" s="71">
        <v>0.10331024001075299</v>
      </c>
    </row>
    <row r="17" spans="1:8" ht="14.25">
      <c r="A17" s="71">
        <v>16</v>
      </c>
      <c r="B17" s="72">
        <v>29</v>
      </c>
      <c r="C17" s="71">
        <v>199610</v>
      </c>
      <c r="D17" s="71">
        <v>2308419.31783333</v>
      </c>
      <c r="E17" s="71">
        <v>2176077.67463932</v>
      </c>
      <c r="F17" s="71">
        <v>132341.643194017</v>
      </c>
      <c r="G17" s="71">
        <v>2176077.67463932</v>
      </c>
      <c r="H17" s="71">
        <v>5.7329984276094197E-2</v>
      </c>
    </row>
    <row r="18" spans="1:8" ht="14.25">
      <c r="A18" s="71">
        <v>17</v>
      </c>
      <c r="B18" s="72">
        <v>31</v>
      </c>
      <c r="C18" s="71">
        <v>47963.699000000001</v>
      </c>
      <c r="D18" s="71">
        <v>297832.72701115598</v>
      </c>
      <c r="E18" s="71">
        <v>248852.960021837</v>
      </c>
      <c r="F18" s="71">
        <v>48979.766989319403</v>
      </c>
      <c r="G18" s="71">
        <v>248852.960021837</v>
      </c>
      <c r="H18" s="71">
        <v>0.16445394527608401</v>
      </c>
    </row>
    <row r="19" spans="1:8" ht="14.25">
      <c r="A19" s="71">
        <v>18</v>
      </c>
      <c r="B19" s="72">
        <v>32</v>
      </c>
      <c r="C19" s="71">
        <v>13661.285</v>
      </c>
      <c r="D19" s="71">
        <v>212641.083179079</v>
      </c>
      <c r="E19" s="71">
        <v>191688.07582547501</v>
      </c>
      <c r="F19" s="71">
        <v>20953.0073536042</v>
      </c>
      <c r="G19" s="71">
        <v>191688.07582547501</v>
      </c>
      <c r="H19" s="71">
        <v>9.8536966800335204E-2</v>
      </c>
    </row>
    <row r="20" spans="1:8" ht="14.25">
      <c r="A20" s="71">
        <v>19</v>
      </c>
      <c r="B20" s="72">
        <v>33</v>
      </c>
      <c r="C20" s="71">
        <v>77493.456000000006</v>
      </c>
      <c r="D20" s="71">
        <v>654284.30041864503</v>
      </c>
      <c r="E20" s="71">
        <v>539588.92321297096</v>
      </c>
      <c r="F20" s="71">
        <v>114695.37720567299</v>
      </c>
      <c r="G20" s="71">
        <v>539588.92321297096</v>
      </c>
      <c r="H20" s="71">
        <v>0.17529899025895199</v>
      </c>
    </row>
    <row r="21" spans="1:8" ht="14.25">
      <c r="A21" s="71">
        <v>20</v>
      </c>
      <c r="B21" s="72">
        <v>34</v>
      </c>
      <c r="C21" s="71">
        <v>48715.79</v>
      </c>
      <c r="D21" s="71">
        <v>228028.67265967801</v>
      </c>
      <c r="E21" s="71">
        <v>163406.48884212301</v>
      </c>
      <c r="F21" s="71">
        <v>64622.183817555102</v>
      </c>
      <c r="G21" s="71">
        <v>163406.48884212301</v>
      </c>
      <c r="H21" s="71">
        <v>0.283394991795618</v>
      </c>
    </row>
    <row r="22" spans="1:8" ht="14.25">
      <c r="A22" s="71">
        <v>21</v>
      </c>
      <c r="B22" s="72">
        <v>35</v>
      </c>
      <c r="C22" s="71">
        <v>33917.322</v>
      </c>
      <c r="D22" s="71">
        <v>815042.98360619496</v>
      </c>
      <c r="E22" s="71">
        <v>770050.77987614099</v>
      </c>
      <c r="F22" s="71">
        <v>44992.203730054003</v>
      </c>
      <c r="G22" s="71">
        <v>770050.77987614099</v>
      </c>
      <c r="H22" s="71">
        <v>5.52022465502175E-2</v>
      </c>
    </row>
    <row r="23" spans="1:8" ht="14.25">
      <c r="A23" s="71">
        <v>22</v>
      </c>
      <c r="B23" s="72">
        <v>36</v>
      </c>
      <c r="C23" s="71">
        <v>141507.52100000001</v>
      </c>
      <c r="D23" s="71">
        <v>581616.27024159301</v>
      </c>
      <c r="E23" s="71">
        <v>492819.68140716403</v>
      </c>
      <c r="F23" s="71">
        <v>88796.588834429407</v>
      </c>
      <c r="G23" s="71">
        <v>492819.68140716403</v>
      </c>
      <c r="H23" s="71">
        <v>0.15267211970797301</v>
      </c>
    </row>
    <row r="24" spans="1:8" ht="14.25">
      <c r="A24" s="71">
        <v>23</v>
      </c>
      <c r="B24" s="72">
        <v>37</v>
      </c>
      <c r="C24" s="71">
        <v>174024.52100000001</v>
      </c>
      <c r="D24" s="71">
        <v>1255566.5918256601</v>
      </c>
      <c r="E24" s="71">
        <v>1096314.4939484999</v>
      </c>
      <c r="F24" s="71">
        <v>159252.09787716501</v>
      </c>
      <c r="G24" s="71">
        <v>1096314.4939484999</v>
      </c>
      <c r="H24" s="71">
        <v>0.12683683917202901</v>
      </c>
    </row>
    <row r="25" spans="1:8" ht="14.25">
      <c r="A25" s="71">
        <v>24</v>
      </c>
      <c r="B25" s="72">
        <v>38</v>
      </c>
      <c r="C25" s="71">
        <v>142919.89000000001</v>
      </c>
      <c r="D25" s="71">
        <v>669218.45166269597</v>
      </c>
      <c r="E25" s="71">
        <v>632210.21740708</v>
      </c>
      <c r="F25" s="71">
        <v>37008.234255616102</v>
      </c>
      <c r="G25" s="71">
        <v>632210.21740708</v>
      </c>
      <c r="H25" s="71">
        <v>5.5300678221988399E-2</v>
      </c>
    </row>
    <row r="26" spans="1:8" ht="14.25">
      <c r="A26" s="71">
        <v>25</v>
      </c>
      <c r="B26" s="72">
        <v>39</v>
      </c>
      <c r="C26" s="71">
        <v>120073.788</v>
      </c>
      <c r="D26" s="71">
        <v>135350.764484782</v>
      </c>
      <c r="E26" s="71">
        <v>103973.062009685</v>
      </c>
      <c r="F26" s="71">
        <v>31377.702475096801</v>
      </c>
      <c r="G26" s="71">
        <v>103973.062009685</v>
      </c>
      <c r="H26" s="71">
        <v>0.23182508495269499</v>
      </c>
    </row>
    <row r="27" spans="1:8" ht="14.25">
      <c r="A27" s="71">
        <v>26</v>
      </c>
      <c r="B27" s="72">
        <v>40</v>
      </c>
      <c r="C27" s="71">
        <v>29.353999999999999</v>
      </c>
      <c r="D27" s="71">
        <v>97.825299999999999</v>
      </c>
      <c r="E27" s="71">
        <v>76.618499999999997</v>
      </c>
      <c r="F27" s="71">
        <v>21.206800000000001</v>
      </c>
      <c r="G27" s="71">
        <v>76.618499999999997</v>
      </c>
      <c r="H27" s="71">
        <v>0.216782366115923</v>
      </c>
    </row>
    <row r="28" spans="1:8" ht="14.25">
      <c r="A28" s="71">
        <v>27</v>
      </c>
      <c r="B28" s="72">
        <v>42</v>
      </c>
      <c r="C28" s="71">
        <v>8371.1790000000001</v>
      </c>
      <c r="D28" s="71">
        <v>132493.62770000001</v>
      </c>
      <c r="E28" s="71">
        <v>116312.022</v>
      </c>
      <c r="F28" s="71">
        <v>16181.6057</v>
      </c>
      <c r="G28" s="71">
        <v>116312.022</v>
      </c>
      <c r="H28" s="71">
        <v>0.12213119967278201</v>
      </c>
    </row>
    <row r="29" spans="1:8" ht="14.25">
      <c r="A29" s="71">
        <v>28</v>
      </c>
      <c r="B29" s="72">
        <v>75</v>
      </c>
      <c r="C29" s="71">
        <v>536</v>
      </c>
      <c r="D29" s="71">
        <v>345244.01709401701</v>
      </c>
      <c r="E29" s="71">
        <v>327572.690598291</v>
      </c>
      <c r="F29" s="71">
        <v>17671.326495726498</v>
      </c>
      <c r="G29" s="71">
        <v>327572.690598291</v>
      </c>
      <c r="H29" s="71">
        <v>5.1185033254071498E-2</v>
      </c>
    </row>
    <row r="30" spans="1:8" ht="14.25">
      <c r="A30" s="71">
        <v>29</v>
      </c>
      <c r="B30" s="72">
        <v>76</v>
      </c>
      <c r="C30" s="71">
        <v>2056</v>
      </c>
      <c r="D30" s="71">
        <v>382629.06339914497</v>
      </c>
      <c r="E30" s="71">
        <v>361526.21633076901</v>
      </c>
      <c r="F30" s="71">
        <v>21102.847068376101</v>
      </c>
      <c r="G30" s="71">
        <v>361526.21633076901</v>
      </c>
      <c r="H30" s="71">
        <v>5.5152232506609999E-2</v>
      </c>
    </row>
    <row r="31" spans="1:8" ht="14.25">
      <c r="A31" s="71">
        <v>30</v>
      </c>
      <c r="B31" s="72">
        <v>99</v>
      </c>
      <c r="C31" s="71">
        <v>46</v>
      </c>
      <c r="D31" s="71">
        <v>48551.3241055896</v>
      </c>
      <c r="E31" s="71">
        <v>41602.793117010799</v>
      </c>
      <c r="F31" s="71">
        <v>6948.5309885787801</v>
      </c>
      <c r="G31" s="71">
        <v>41602.793117010799</v>
      </c>
      <c r="H31" s="71">
        <v>0.14311722937704199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2013-07-26T00:24:21Z</dcterms:modified>
</cp:coreProperties>
</file>