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<sst xmlns="http://schemas.openxmlformats.org/spreadsheetml/2006/main" count="108" uniqueCount="65">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</sst>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7" t="s">
        <v>4</v>
      </c>
      <c r="D2" s="57"/>
      <c r="E2" s="28"/>
      <c r="F2" s="39"/>
      <c r="G2" s="29"/>
      <c r="H2" s="39"/>
      <c r="I2" s="35"/>
      <c r="J2" s="36"/>
      <c r="K2" s="37"/>
      <c r="L2" s="37"/>
    </row>
    <row r="3" spans="1:12">
      <c r="A3" s="58" t="s">
        <v>5</v>
      </c>
      <c r="B3" s="58"/>
      <c r="C3" s="58"/>
      <c r="D3" s="58"/>
      <c r="E3" s="30">
        <f>RA!D7</f>
        <v>18457057.193799999</v>
      </c>
      <c r="F3" s="40">
        <f>RA!I7</f>
        <v>1242659.1009</v>
      </c>
      <c r="G3" s="31">
        <f>E3-F3</f>
        <v>17214398.092900001</v>
      </c>
      <c r="H3" s="42">
        <f>RA!J7</f>
        <v>6.7327043951374197</v>
      </c>
      <c r="I3" s="35">
        <f>SUM(I4:I39)</f>
        <v>18457061.425317381</v>
      </c>
      <c r="J3" s="36">
        <f>SUM(J4:J39)</f>
        <v>17214397.824474216</v>
      </c>
      <c r="K3" s="37">
        <f>E3-I3</f>
        <v>-4.231517381966114</v>
      </c>
      <c r="L3" s="37">
        <f>G3-J3</f>
        <v>0.26842578500509262</v>
      </c>
    </row>
    <row r="4" spans="1:12">
      <c r="A4" s="59">
        <f>RA!A8</f>
        <v>41482</v>
      </c>
      <c r="B4" s="27">
        <v>12</v>
      </c>
      <c r="C4" s="56" t="s">
        <v>6</v>
      </c>
      <c r="D4" s="56"/>
      <c r="E4" s="30">
        <f>RA!D8</f>
        <v>544965.29370000004</v>
      </c>
      <c r="F4" s="40">
        <f>RA!I8</f>
        <v>93986.047200000001</v>
      </c>
      <c r="G4" s="31">
        <f t="shared" ref="G4:G39" si="0">E4-F4</f>
        <v>450979.24650000001</v>
      </c>
      <c r="H4" s="42">
        <f>RA!J8</f>
        <v>17.246244538232698</v>
      </c>
      <c r="I4" s="35">
        <f>VLOOKUP(B4,RMS!B:D,3,FALSE)</f>
        <v>544965.84311709402</v>
      </c>
      <c r="J4" s="36">
        <f>VLOOKUP(B4,RMS!B:E,4,FALSE)</f>
        <v>450979.255341026</v>
      </c>
      <c r="K4" s="37">
        <f t="shared" ref="K4:K39" si="1">E4-I4</f>
        <v>-0.54941709397826344</v>
      </c>
      <c r="L4" s="37">
        <f t="shared" ref="L4:L39" si="2">G4-J4</f>
        <v>-8.8410259922966361E-3</v>
      </c>
    </row>
    <row r="5" spans="1:12">
      <c r="A5" s="59"/>
      <c r="B5" s="27">
        <v>13</v>
      </c>
      <c r="C5" s="56" t="s">
        <v>7</v>
      </c>
      <c r="D5" s="56"/>
      <c r="E5" s="30">
        <f>RA!D9</f>
        <v>108984.6948</v>
      </c>
      <c r="F5" s="40">
        <f>RA!I9</f>
        <v>22410.847399999999</v>
      </c>
      <c r="G5" s="31">
        <f t="shared" si="0"/>
        <v>86573.847399999999</v>
      </c>
      <c r="H5" s="42">
        <f>RA!J9</f>
        <v>20.563297847579999</v>
      </c>
      <c r="I5" s="35">
        <f>VLOOKUP(B5,RMS!B:D,3,FALSE)</f>
        <v>108984.694879298</v>
      </c>
      <c r="J5" s="36">
        <f>VLOOKUP(B5,RMS!B:E,4,FALSE)</f>
        <v>86573.8728023523</v>
      </c>
      <c r="K5" s="37">
        <f t="shared" si="1"/>
        <v>-7.9297999036498368E-5</v>
      </c>
      <c r="L5" s="37">
        <f t="shared" si="2"/>
        <v>-2.5402352301171049E-2</v>
      </c>
    </row>
    <row r="6" spans="1:12">
      <c r="A6" s="59"/>
      <c r="B6" s="27">
        <v>14</v>
      </c>
      <c r="C6" s="56" t="s">
        <v>8</v>
      </c>
      <c r="D6" s="56"/>
      <c r="E6" s="30">
        <f>RA!D10</f>
        <v>172756.73079999999</v>
      </c>
      <c r="F6" s="40">
        <f>RA!I10</f>
        <v>35371.189599999998</v>
      </c>
      <c r="G6" s="31">
        <f t="shared" si="0"/>
        <v>137385.54119999998</v>
      </c>
      <c r="H6" s="42">
        <f>RA!J10</f>
        <v>20.4745652665476</v>
      </c>
      <c r="I6" s="35">
        <f>VLOOKUP(B6,RMS!B:D,3,FALSE)</f>
        <v>172759.16505128201</v>
      </c>
      <c r="J6" s="36">
        <f>VLOOKUP(B6,RMS!B:E,4,FALSE)</f>
        <v>137385.544817949</v>
      </c>
      <c r="K6" s="37">
        <f t="shared" si="1"/>
        <v>-2.4342512820148841</v>
      </c>
      <c r="L6" s="37">
        <f t="shared" si="2"/>
        <v>-3.6179490271024406E-3</v>
      </c>
    </row>
    <row r="7" spans="1:12">
      <c r="A7" s="59"/>
      <c r="B7" s="27">
        <v>15</v>
      </c>
      <c r="C7" s="56" t="s">
        <v>9</v>
      </c>
      <c r="D7" s="56"/>
      <c r="E7" s="30">
        <f>RA!D11</f>
        <v>46222.747600000002</v>
      </c>
      <c r="F7" s="40">
        <f>RA!I11</f>
        <v>7618.0550000000003</v>
      </c>
      <c r="G7" s="31">
        <f t="shared" si="0"/>
        <v>38604.692600000002</v>
      </c>
      <c r="H7" s="42">
        <f>RA!J11</f>
        <v>16.481181659568801</v>
      </c>
      <c r="I7" s="35">
        <f>VLOOKUP(B7,RMS!B:D,3,FALSE)</f>
        <v>46222.785529059802</v>
      </c>
      <c r="J7" s="36">
        <f>VLOOKUP(B7,RMS!B:E,4,FALSE)</f>
        <v>38604.692563247903</v>
      </c>
      <c r="K7" s="37">
        <f t="shared" si="1"/>
        <v>-3.7929059799353126E-2</v>
      </c>
      <c r="L7" s="37">
        <f t="shared" si="2"/>
        <v>3.6752098822034895E-5</v>
      </c>
    </row>
    <row r="8" spans="1:12">
      <c r="A8" s="59"/>
      <c r="B8" s="27">
        <v>16</v>
      </c>
      <c r="C8" s="56" t="s">
        <v>10</v>
      </c>
      <c r="D8" s="56"/>
      <c r="E8" s="30">
        <f>RA!D12</f>
        <v>174728.62</v>
      </c>
      <c r="F8" s="40">
        <f>RA!I12</f>
        <v>-6502.1406999999999</v>
      </c>
      <c r="G8" s="31">
        <f t="shared" si="0"/>
        <v>181230.76069999998</v>
      </c>
      <c r="H8" s="42">
        <f>RA!J12</f>
        <v>-3.72127971937282</v>
      </c>
      <c r="I8" s="35">
        <f>VLOOKUP(B8,RMS!B:D,3,FALSE)</f>
        <v>174728.622093162</v>
      </c>
      <c r="J8" s="36">
        <f>VLOOKUP(B8,RMS!B:E,4,FALSE)</f>
        <v>181230.75990854701</v>
      </c>
      <c r="K8" s="37">
        <f t="shared" si="1"/>
        <v>-2.0931620092596859E-3</v>
      </c>
      <c r="L8" s="37">
        <f t="shared" si="2"/>
        <v>7.9145297058857977E-4</v>
      </c>
    </row>
    <row r="9" spans="1:12">
      <c r="A9" s="59"/>
      <c r="B9" s="27">
        <v>17</v>
      </c>
      <c r="C9" s="56" t="s">
        <v>11</v>
      </c>
      <c r="D9" s="56"/>
      <c r="E9" s="30">
        <f>RA!D13</f>
        <v>326111.826</v>
      </c>
      <c r="F9" s="40">
        <f>RA!I13</f>
        <v>32955.284399999997</v>
      </c>
      <c r="G9" s="31">
        <f t="shared" si="0"/>
        <v>293156.5416</v>
      </c>
      <c r="H9" s="42">
        <f>RA!J13</f>
        <v>10.1055165046361</v>
      </c>
      <c r="I9" s="35">
        <f>VLOOKUP(B9,RMS!B:D,3,FALSE)</f>
        <v>326111.96596923098</v>
      </c>
      <c r="J9" s="36">
        <f>VLOOKUP(B9,RMS!B:E,4,FALSE)</f>
        <v>293156.53983760701</v>
      </c>
      <c r="K9" s="37">
        <f t="shared" si="1"/>
        <v>-0.13996923097874969</v>
      </c>
      <c r="L9" s="37">
        <f t="shared" si="2"/>
        <v>1.7623929888941348E-3</v>
      </c>
    </row>
    <row r="10" spans="1:12">
      <c r="A10" s="59"/>
      <c r="B10" s="27">
        <v>18</v>
      </c>
      <c r="C10" s="56" t="s">
        <v>12</v>
      </c>
      <c r="D10" s="56"/>
      <c r="E10" s="30">
        <f>RA!D14</f>
        <v>159632.4951</v>
      </c>
      <c r="F10" s="40">
        <f>RA!I14</f>
        <v>2256.1217999999999</v>
      </c>
      <c r="G10" s="31">
        <f t="shared" si="0"/>
        <v>157376.37330000001</v>
      </c>
      <c r="H10" s="42">
        <f>RA!J14</f>
        <v>1.41332239315478</v>
      </c>
      <c r="I10" s="35">
        <f>VLOOKUP(B10,RMS!B:D,3,FALSE)</f>
        <v>159632.50691111101</v>
      </c>
      <c r="J10" s="36">
        <f>VLOOKUP(B10,RMS!B:E,4,FALSE)</f>
        <v>157376.37797094</v>
      </c>
      <c r="K10" s="37">
        <f t="shared" si="1"/>
        <v>-1.1811111005954444E-2</v>
      </c>
      <c r="L10" s="37">
        <f t="shared" si="2"/>
        <v>-4.6709399903193116E-3</v>
      </c>
    </row>
    <row r="11" spans="1:12">
      <c r="A11" s="59"/>
      <c r="B11" s="27">
        <v>19</v>
      </c>
      <c r="C11" s="56" t="s">
        <v>13</v>
      </c>
      <c r="D11" s="56"/>
      <c r="E11" s="30">
        <f>RA!D15</f>
        <v>115780.6032</v>
      </c>
      <c r="F11" s="40">
        <f>RA!I15</f>
        <v>7740.7641999999996</v>
      </c>
      <c r="G11" s="31">
        <f t="shared" si="0"/>
        <v>108039.83899999999</v>
      </c>
      <c r="H11" s="42">
        <f>RA!J15</f>
        <v>6.6857176297730696</v>
      </c>
      <c r="I11" s="35">
        <f>VLOOKUP(B11,RMS!B:D,3,FALSE)</f>
        <v>115780.691533333</v>
      </c>
      <c r="J11" s="36">
        <f>VLOOKUP(B11,RMS!B:E,4,FALSE)</f>
        <v>108039.83969743599</v>
      </c>
      <c r="K11" s="37">
        <f t="shared" si="1"/>
        <v>-8.8333332998445258E-2</v>
      </c>
      <c r="L11" s="37">
        <f t="shared" si="2"/>
        <v>-6.974360003368929E-4</v>
      </c>
    </row>
    <row r="12" spans="1:12">
      <c r="A12" s="59"/>
      <c r="B12" s="27">
        <v>21</v>
      </c>
      <c r="C12" s="56" t="s">
        <v>14</v>
      </c>
      <c r="D12" s="56"/>
      <c r="E12" s="30">
        <f>RA!D16</f>
        <v>1109289.2238</v>
      </c>
      <c r="F12" s="40">
        <f>RA!I16</f>
        <v>-84214.930500000002</v>
      </c>
      <c r="G12" s="31">
        <f t="shared" si="0"/>
        <v>1193504.1543000001</v>
      </c>
      <c r="H12" s="42">
        <f>RA!J16</f>
        <v>-7.5917919955547699</v>
      </c>
      <c r="I12" s="35">
        <f>VLOOKUP(B12,RMS!B:D,3,FALSE)</f>
        <v>1109288.48</v>
      </c>
      <c r="J12" s="36">
        <f>VLOOKUP(B12,RMS!B:E,4,FALSE)</f>
        <v>1193504.1543000001</v>
      </c>
      <c r="K12" s="37">
        <f t="shared" si="1"/>
        <v>0.74380000005476177</v>
      </c>
      <c r="L12" s="37">
        <f t="shared" si="2"/>
        <v>0</v>
      </c>
    </row>
    <row r="13" spans="1:12">
      <c r="A13" s="59"/>
      <c r="B13" s="27">
        <v>22</v>
      </c>
      <c r="C13" s="56" t="s">
        <v>15</v>
      </c>
      <c r="D13" s="56"/>
      <c r="E13" s="30">
        <f>RA!D17</f>
        <v>585384.95109999995</v>
      </c>
      <c r="F13" s="40">
        <f>RA!I17</f>
        <v>33110.7552</v>
      </c>
      <c r="G13" s="31">
        <f t="shared" si="0"/>
        <v>552274.19589999993</v>
      </c>
      <c r="H13" s="42">
        <f>RA!J17</f>
        <v>5.6562361464505404</v>
      </c>
      <c r="I13" s="35">
        <f>VLOOKUP(B13,RMS!B:D,3,FALSE)</f>
        <v>585384.96781367494</v>
      </c>
      <c r="J13" s="36">
        <f>VLOOKUP(B13,RMS!B:E,4,FALSE)</f>
        <v>552274.19410085503</v>
      </c>
      <c r="K13" s="37">
        <f t="shared" si="1"/>
        <v>-1.6713674995116889E-2</v>
      </c>
      <c r="L13" s="37">
        <f t="shared" si="2"/>
        <v>1.7991448985412717E-3</v>
      </c>
    </row>
    <row r="14" spans="1:12">
      <c r="A14" s="59"/>
      <c r="B14" s="27">
        <v>23</v>
      </c>
      <c r="C14" s="56" t="s">
        <v>16</v>
      </c>
      <c r="D14" s="56"/>
      <c r="E14" s="30">
        <f>RA!D18</f>
        <v>1890889.1370999999</v>
      </c>
      <c r="F14" s="40">
        <f>RA!I18</f>
        <v>128630.1024</v>
      </c>
      <c r="G14" s="31">
        <f t="shared" si="0"/>
        <v>1762259.0347</v>
      </c>
      <c r="H14" s="42">
        <f>RA!J18</f>
        <v>6.8026252769782198</v>
      </c>
      <c r="I14" s="35">
        <f>VLOOKUP(B14,RMS!B:D,3,FALSE)</f>
        <v>1890889.40143846</v>
      </c>
      <c r="J14" s="36">
        <f>VLOOKUP(B14,RMS!B:E,4,FALSE)</f>
        <v>1762258.90167692</v>
      </c>
      <c r="K14" s="37">
        <f t="shared" si="1"/>
        <v>-0.26433846005238593</v>
      </c>
      <c r="L14" s="37">
        <f t="shared" si="2"/>
        <v>0.13302307995036244</v>
      </c>
    </row>
    <row r="15" spans="1:12">
      <c r="A15" s="59"/>
      <c r="B15" s="27">
        <v>24</v>
      </c>
      <c r="C15" s="56" t="s">
        <v>17</v>
      </c>
      <c r="D15" s="56"/>
      <c r="E15" s="30">
        <f>RA!D19</f>
        <v>508981.48369999998</v>
      </c>
      <c r="F15" s="40">
        <f>RA!I19</f>
        <v>48779.072500000002</v>
      </c>
      <c r="G15" s="31">
        <f t="shared" si="0"/>
        <v>460202.41119999997</v>
      </c>
      <c r="H15" s="42">
        <f>RA!J19</f>
        <v>9.5836634655949506</v>
      </c>
      <c r="I15" s="35">
        <f>VLOOKUP(B15,RMS!B:D,3,FALSE)</f>
        <v>508981.458911111</v>
      </c>
      <c r="J15" s="36">
        <f>VLOOKUP(B15,RMS!B:E,4,FALSE)</f>
        <v>460202.41175555601</v>
      </c>
      <c r="K15" s="37">
        <f t="shared" si="1"/>
        <v>2.4788888986222446E-2</v>
      </c>
      <c r="L15" s="37">
        <f t="shared" si="2"/>
        <v>-5.5555603466928005E-4</v>
      </c>
    </row>
    <row r="16" spans="1:12">
      <c r="A16" s="59"/>
      <c r="B16" s="27">
        <v>25</v>
      </c>
      <c r="C16" s="56" t="s">
        <v>18</v>
      </c>
      <c r="D16" s="56"/>
      <c r="E16" s="30">
        <f>RA!D20</f>
        <v>1239733.4775</v>
      </c>
      <c r="F16" s="40">
        <f>RA!I20</f>
        <v>-6816.8804</v>
      </c>
      <c r="G16" s="31">
        <f t="shared" si="0"/>
        <v>1246550.3578999999</v>
      </c>
      <c r="H16" s="42">
        <f>RA!J20</f>
        <v>-0.54986660630853201</v>
      </c>
      <c r="I16" s="35">
        <f>VLOOKUP(B16,RMS!B:D,3,FALSE)</f>
        <v>1239733.58</v>
      </c>
      <c r="J16" s="36">
        <f>VLOOKUP(B16,RMS!B:E,4,FALSE)</f>
        <v>1246550.3578999999</v>
      </c>
      <c r="K16" s="37">
        <f t="shared" si="1"/>
        <v>-0.1025000000372529</v>
      </c>
      <c r="L16" s="37">
        <f t="shared" si="2"/>
        <v>0</v>
      </c>
    </row>
    <row r="17" spans="1:12">
      <c r="A17" s="59"/>
      <c r="B17" s="27">
        <v>26</v>
      </c>
      <c r="C17" s="56" t="s">
        <v>19</v>
      </c>
      <c r="D17" s="56"/>
      <c r="E17" s="30">
        <f>RA!D21</f>
        <v>386797.92310000001</v>
      </c>
      <c r="F17" s="40">
        <f>RA!I21</f>
        <v>21191.911199999999</v>
      </c>
      <c r="G17" s="31">
        <f t="shared" si="0"/>
        <v>365606.01190000004</v>
      </c>
      <c r="H17" s="42">
        <f>RA!J21</f>
        <v>5.4788068741830296</v>
      </c>
      <c r="I17" s="35">
        <f>VLOOKUP(B17,RMS!B:D,3,FALSE)</f>
        <v>386797.87586194702</v>
      </c>
      <c r="J17" s="36">
        <f>VLOOKUP(B17,RMS!B:E,4,FALSE)</f>
        <v>365606.01189646003</v>
      </c>
      <c r="K17" s="37">
        <f t="shared" si="1"/>
        <v>4.7238052997272462E-2</v>
      </c>
      <c r="L17" s="37">
        <f t="shared" si="2"/>
        <v>3.5400153137743473E-6</v>
      </c>
    </row>
    <row r="18" spans="1:12">
      <c r="A18" s="59"/>
      <c r="B18" s="27">
        <v>27</v>
      </c>
      <c r="C18" s="56" t="s">
        <v>20</v>
      </c>
      <c r="D18" s="56"/>
      <c r="E18" s="30">
        <f>RA!D22</f>
        <v>1324581.6954999999</v>
      </c>
      <c r="F18" s="40">
        <f>RA!I22</f>
        <v>129335.3452</v>
      </c>
      <c r="G18" s="31">
        <f t="shared" si="0"/>
        <v>1195246.3502999998</v>
      </c>
      <c r="H18" s="42">
        <f>RA!J22</f>
        <v>9.7642407138337202</v>
      </c>
      <c r="I18" s="35">
        <f>VLOOKUP(B18,RMS!B:D,3,FALSE)</f>
        <v>1324582.1967070799</v>
      </c>
      <c r="J18" s="36">
        <f>VLOOKUP(B18,RMS!B:E,4,FALSE)</f>
        <v>1195246.35114602</v>
      </c>
      <c r="K18" s="37">
        <f t="shared" si="1"/>
        <v>-0.50120707997120917</v>
      </c>
      <c r="L18" s="37">
        <f t="shared" si="2"/>
        <v>-8.4602017886936665E-4</v>
      </c>
    </row>
    <row r="19" spans="1:12">
      <c r="A19" s="59"/>
      <c r="B19" s="27">
        <v>29</v>
      </c>
      <c r="C19" s="56" t="s">
        <v>21</v>
      </c>
      <c r="D19" s="56"/>
      <c r="E19" s="30">
        <f>RA!D23</f>
        <v>2758997.0531000001</v>
      </c>
      <c r="F19" s="40">
        <f>RA!I23</f>
        <v>84182.089500000002</v>
      </c>
      <c r="G19" s="31">
        <f t="shared" si="0"/>
        <v>2674814.9636000004</v>
      </c>
      <c r="H19" s="42">
        <f>RA!J23</f>
        <v>3.05118446594255</v>
      </c>
      <c r="I19" s="35">
        <f>VLOOKUP(B19,RMS!B:D,3,FALSE)</f>
        <v>2758998.33022821</v>
      </c>
      <c r="J19" s="36">
        <f>VLOOKUP(B19,RMS!B:E,4,FALSE)</f>
        <v>2674814.9957341901</v>
      </c>
      <c r="K19" s="37">
        <f t="shared" si="1"/>
        <v>-1.2771282098256052</v>
      </c>
      <c r="L19" s="37">
        <f t="shared" si="2"/>
        <v>-3.2134189736098051E-2</v>
      </c>
    </row>
    <row r="20" spans="1:12">
      <c r="A20" s="59"/>
      <c r="B20" s="27">
        <v>31</v>
      </c>
      <c r="C20" s="56" t="s">
        <v>22</v>
      </c>
      <c r="D20" s="56"/>
      <c r="E20" s="30">
        <f>RA!D24</f>
        <v>355700.01610000001</v>
      </c>
      <c r="F20" s="40">
        <f>RA!I24</f>
        <v>58061.1633</v>
      </c>
      <c r="G20" s="31">
        <f t="shared" si="0"/>
        <v>297638.85279999999</v>
      </c>
      <c r="H20" s="42">
        <f>RA!J24</f>
        <v>16.323070191730601</v>
      </c>
      <c r="I20" s="35">
        <f>VLOOKUP(B20,RMS!B:D,3,FALSE)</f>
        <v>355700.04383865802</v>
      </c>
      <c r="J20" s="36">
        <f>VLOOKUP(B20,RMS!B:E,4,FALSE)</f>
        <v>297638.8421447</v>
      </c>
      <c r="K20" s="37">
        <f t="shared" si="1"/>
        <v>-2.773865801282227E-2</v>
      </c>
      <c r="L20" s="37">
        <f t="shared" si="2"/>
        <v>1.0655299993231893E-2</v>
      </c>
    </row>
    <row r="21" spans="1:12">
      <c r="A21" s="59"/>
      <c r="B21" s="27">
        <v>32</v>
      </c>
      <c r="C21" s="56" t="s">
        <v>23</v>
      </c>
      <c r="D21" s="56"/>
      <c r="E21" s="30">
        <f>RA!D25</f>
        <v>260723.67629999999</v>
      </c>
      <c r="F21" s="40">
        <f>RA!I25</f>
        <v>26452.3868</v>
      </c>
      <c r="G21" s="31">
        <f t="shared" si="0"/>
        <v>234271.28949999998</v>
      </c>
      <c r="H21" s="42">
        <f>RA!J25</f>
        <v>10.145755527611801</v>
      </c>
      <c r="I21" s="35">
        <f>VLOOKUP(B21,RMS!B:D,3,FALSE)</f>
        <v>260723.674624106</v>
      </c>
      <c r="J21" s="36">
        <f>VLOOKUP(B21,RMS!B:E,4,FALSE)</f>
        <v>234271.298873828</v>
      </c>
      <c r="K21" s="37">
        <f t="shared" si="1"/>
        <v>1.6758939891587943E-3</v>
      </c>
      <c r="L21" s="37">
        <f t="shared" si="2"/>
        <v>-9.3738280120305717E-3</v>
      </c>
    </row>
    <row r="22" spans="1:12">
      <c r="A22" s="59"/>
      <c r="B22" s="27">
        <v>33</v>
      </c>
      <c r="C22" s="56" t="s">
        <v>24</v>
      </c>
      <c r="D22" s="56"/>
      <c r="E22" s="30">
        <f>RA!D26</f>
        <v>759973.69660000002</v>
      </c>
      <c r="F22" s="40">
        <f>RA!I26</f>
        <v>130560.4935</v>
      </c>
      <c r="G22" s="31">
        <f t="shared" si="0"/>
        <v>629413.20310000004</v>
      </c>
      <c r="H22" s="42">
        <f>RA!J26</f>
        <v>17.179606884304899</v>
      </c>
      <c r="I22" s="35">
        <f>VLOOKUP(B22,RMS!B:D,3,FALSE)</f>
        <v>759973.60708049301</v>
      </c>
      <c r="J22" s="36">
        <f>VLOOKUP(B22,RMS!B:E,4,FALSE)</f>
        <v>629413.02562030696</v>
      </c>
      <c r="K22" s="37">
        <f t="shared" si="1"/>
        <v>8.9519507018849254E-2</v>
      </c>
      <c r="L22" s="37">
        <f t="shared" si="2"/>
        <v>0.17747969308402389</v>
      </c>
    </row>
    <row r="23" spans="1:12">
      <c r="A23" s="59"/>
      <c r="B23" s="27">
        <v>34</v>
      </c>
      <c r="C23" s="56" t="s">
        <v>25</v>
      </c>
      <c r="D23" s="56"/>
      <c r="E23" s="30">
        <f>RA!D27</f>
        <v>253959.48199999999</v>
      </c>
      <c r="F23" s="40">
        <f>RA!I27</f>
        <v>71248.7356</v>
      </c>
      <c r="G23" s="31">
        <f t="shared" si="0"/>
        <v>182710.7464</v>
      </c>
      <c r="H23" s="42">
        <f>RA!J27</f>
        <v>28.0551586571593</v>
      </c>
      <c r="I23" s="35">
        <f>VLOOKUP(B23,RMS!B:D,3,FALSE)</f>
        <v>253959.442838182</v>
      </c>
      <c r="J23" s="36">
        <f>VLOOKUP(B23,RMS!B:E,4,FALSE)</f>
        <v>182710.749610859</v>
      </c>
      <c r="K23" s="37">
        <f t="shared" si="1"/>
        <v>3.9161817985586822E-2</v>
      </c>
      <c r="L23" s="37">
        <f t="shared" si="2"/>
        <v>-3.2108589948620647E-3</v>
      </c>
    </row>
    <row r="24" spans="1:12">
      <c r="A24" s="59"/>
      <c r="B24" s="27">
        <v>35</v>
      </c>
      <c r="C24" s="56" t="s">
        <v>26</v>
      </c>
      <c r="D24" s="56"/>
      <c r="E24" s="30">
        <f>RA!D28</f>
        <v>1118043.0578999999</v>
      </c>
      <c r="F24" s="40">
        <f>RA!I28</f>
        <v>7536.4987000000001</v>
      </c>
      <c r="G24" s="31">
        <f t="shared" si="0"/>
        <v>1110506.5591999998</v>
      </c>
      <c r="H24" s="42">
        <f>RA!J28</f>
        <v>0.67407946829486798</v>
      </c>
      <c r="I24" s="35">
        <f>VLOOKUP(B24,RMS!B:D,3,FALSE)</f>
        <v>1118043.05850177</v>
      </c>
      <c r="J24" s="36">
        <f>VLOOKUP(B24,RMS!B:E,4,FALSE)</f>
        <v>1110506.54496288</v>
      </c>
      <c r="K24" s="37">
        <f t="shared" si="1"/>
        <v>-6.0177012346684933E-4</v>
      </c>
      <c r="L24" s="37">
        <f t="shared" si="2"/>
        <v>1.4237119816243649E-2</v>
      </c>
    </row>
    <row r="25" spans="1:12">
      <c r="A25" s="59"/>
      <c r="B25" s="27">
        <v>36</v>
      </c>
      <c r="C25" s="56" t="s">
        <v>27</v>
      </c>
      <c r="D25" s="56"/>
      <c r="E25" s="30">
        <f>RA!D29</f>
        <v>673846.09759999998</v>
      </c>
      <c r="F25" s="40">
        <f>RA!I29</f>
        <v>102459.2369</v>
      </c>
      <c r="G25" s="31">
        <f t="shared" si="0"/>
        <v>571386.86069999996</v>
      </c>
      <c r="H25" s="42">
        <f>RA!J29</f>
        <v>15.205139165296499</v>
      </c>
      <c r="I25" s="35">
        <f>VLOOKUP(B25,RMS!B:D,3,FALSE)</f>
        <v>673846.096629204</v>
      </c>
      <c r="J25" s="36">
        <f>VLOOKUP(B25,RMS!B:E,4,FALSE)</f>
        <v>571386.80094835802</v>
      </c>
      <c r="K25" s="37">
        <f t="shared" si="1"/>
        <v>9.7079598344862461E-4</v>
      </c>
      <c r="L25" s="37">
        <f t="shared" si="2"/>
        <v>5.9751641936600208E-2</v>
      </c>
    </row>
    <row r="26" spans="1:12">
      <c r="A26" s="59"/>
      <c r="B26" s="27">
        <v>37</v>
      </c>
      <c r="C26" s="56" t="s">
        <v>28</v>
      </c>
      <c r="D26" s="56"/>
      <c r="E26" s="30">
        <f>RA!D30</f>
        <v>1342964.2867999999</v>
      </c>
      <c r="F26" s="40">
        <f>RA!I30</f>
        <v>162614.93719999999</v>
      </c>
      <c r="G26" s="31">
        <f t="shared" si="0"/>
        <v>1180349.3495999998</v>
      </c>
      <c r="H26" s="42">
        <f>RA!J30</f>
        <v>12.1086568569502</v>
      </c>
      <c r="I26" s="35">
        <f>VLOOKUP(B26,RMS!B:D,3,FALSE)</f>
        <v>1342964.3468637201</v>
      </c>
      <c r="J26" s="36">
        <f>VLOOKUP(B26,RMS!B:E,4,FALSE)</f>
        <v>1180349.27741013</v>
      </c>
      <c r="K26" s="37">
        <f t="shared" si="1"/>
        <v>-6.0063720215111971E-2</v>
      </c>
      <c r="L26" s="37">
        <f t="shared" si="2"/>
        <v>7.2189869824796915E-2</v>
      </c>
    </row>
    <row r="27" spans="1:12">
      <c r="A27" s="59"/>
      <c r="B27" s="27">
        <v>38</v>
      </c>
      <c r="C27" s="56" t="s">
        <v>29</v>
      </c>
      <c r="D27" s="56"/>
      <c r="E27" s="30">
        <f>RA!D31</f>
        <v>925714.49769999995</v>
      </c>
      <c r="F27" s="40">
        <f>RA!I31</f>
        <v>34282.773999999998</v>
      </c>
      <c r="G27" s="31">
        <f t="shared" si="0"/>
        <v>891431.72369999997</v>
      </c>
      <c r="H27" s="42">
        <f>RA!J31</f>
        <v>3.70338523218313</v>
      </c>
      <c r="I27" s="35">
        <f>VLOOKUP(B27,RMS!B:D,3,FALSE)</f>
        <v>925714.37167629495</v>
      </c>
      <c r="J27" s="36">
        <f>VLOOKUP(B27,RMS!B:E,4,FALSE)</f>
        <v>891431.822130088</v>
      </c>
      <c r="K27" s="37">
        <f t="shared" si="1"/>
        <v>0.12602370500098914</v>
      </c>
      <c r="L27" s="37">
        <f t="shared" si="2"/>
        <v>-9.8430088022723794E-2</v>
      </c>
    </row>
    <row r="28" spans="1:12">
      <c r="A28" s="59"/>
      <c r="B28" s="27">
        <v>39</v>
      </c>
      <c r="C28" s="56" t="s">
        <v>30</v>
      </c>
      <c r="D28" s="56"/>
      <c r="E28" s="30">
        <f>RA!D32</f>
        <v>149582.9742</v>
      </c>
      <c r="F28" s="40">
        <f>RA!I32</f>
        <v>33554.796600000001</v>
      </c>
      <c r="G28" s="31">
        <f t="shared" si="0"/>
        <v>116028.1776</v>
      </c>
      <c r="H28" s="42">
        <f>RA!J32</f>
        <v>22.432229857347</v>
      </c>
      <c r="I28" s="35">
        <f>VLOOKUP(B28,RMS!B:D,3,FALSE)</f>
        <v>149582.771686711</v>
      </c>
      <c r="J28" s="36">
        <f>VLOOKUP(B28,RMS!B:E,4,FALSE)</f>
        <v>116028.19860771899</v>
      </c>
      <c r="K28" s="37">
        <f t="shared" si="1"/>
        <v>0.20251328899757937</v>
      </c>
      <c r="L28" s="37">
        <f t="shared" si="2"/>
        <v>-2.1007718998589553E-2</v>
      </c>
    </row>
    <row r="29" spans="1:12">
      <c r="A29" s="59"/>
      <c r="B29" s="27">
        <v>40</v>
      </c>
      <c r="C29" s="56" t="s">
        <v>31</v>
      </c>
      <c r="D29" s="56"/>
      <c r="E29" s="30">
        <f>RA!D33</f>
        <v>189.3794</v>
      </c>
      <c r="F29" s="40">
        <f>RA!I33</f>
        <v>33.207900000000002</v>
      </c>
      <c r="G29" s="31">
        <f t="shared" si="0"/>
        <v>156.17150000000001</v>
      </c>
      <c r="H29" s="42">
        <f>RA!J33</f>
        <v>17.535117335887598</v>
      </c>
      <c r="I29" s="35">
        <f>VLOOKUP(B29,RMS!B:D,3,FALSE)</f>
        <v>189.37899999999999</v>
      </c>
      <c r="J29" s="36">
        <f>VLOOKUP(B29,RMS!B:E,4,FALSE)</f>
        <v>156.17150000000001</v>
      </c>
      <c r="K29" s="37">
        <f t="shared" si="1"/>
        <v>4.0000000001327862E-4</v>
      </c>
      <c r="L29" s="37">
        <f t="shared" si="2"/>
        <v>0</v>
      </c>
    </row>
    <row r="30" spans="1:12">
      <c r="A30" s="59"/>
      <c r="B30" s="27">
        <v>41</v>
      </c>
      <c r="C30" s="56" t="s">
        <v>40</v>
      </c>
      <c r="D30" s="56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9"/>
      <c r="B31" s="27">
        <v>42</v>
      </c>
      <c r="C31" s="56" t="s">
        <v>32</v>
      </c>
      <c r="D31" s="56"/>
      <c r="E31" s="30">
        <f>RA!D35</f>
        <v>154455.22510000001</v>
      </c>
      <c r="F31" s="40">
        <f>RA!I35</f>
        <v>20119.1031</v>
      </c>
      <c r="G31" s="31">
        <f t="shared" si="0"/>
        <v>134336.122</v>
      </c>
      <c r="H31" s="42">
        <f>RA!J35</f>
        <v>13.0258481621286</v>
      </c>
      <c r="I31" s="35">
        <f>VLOOKUP(B31,RMS!B:D,3,FALSE)</f>
        <v>154455.22440000001</v>
      </c>
      <c r="J31" s="36">
        <f>VLOOKUP(B31,RMS!B:E,4,FALSE)</f>
        <v>134336.11970000001</v>
      </c>
      <c r="K31" s="37">
        <f t="shared" si="1"/>
        <v>7.0000000414438546E-4</v>
      </c>
      <c r="L31" s="37">
        <f t="shared" si="2"/>
        <v>2.2999999928288162E-3</v>
      </c>
    </row>
    <row r="32" spans="1:12">
      <c r="A32" s="59"/>
      <c r="B32" s="27">
        <v>71</v>
      </c>
      <c r="C32" s="56" t="s">
        <v>41</v>
      </c>
      <c r="D32" s="56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9"/>
      <c r="B33" s="27">
        <v>72</v>
      </c>
      <c r="C33" s="56" t="s">
        <v>42</v>
      </c>
      <c r="D33" s="56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9"/>
      <c r="B34" s="27">
        <v>73</v>
      </c>
      <c r="C34" s="56" t="s">
        <v>43</v>
      </c>
      <c r="D34" s="56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9"/>
      <c r="B35" s="27">
        <v>75</v>
      </c>
      <c r="C35" s="56" t="s">
        <v>33</v>
      </c>
      <c r="D35" s="56"/>
      <c r="E35" s="30">
        <f>RA!D39</f>
        <v>411375.55489999999</v>
      </c>
      <c r="F35" s="40">
        <f>RA!I39</f>
        <v>21616.657200000001</v>
      </c>
      <c r="G35" s="31">
        <f t="shared" si="0"/>
        <v>389758.89769999997</v>
      </c>
      <c r="H35" s="42">
        <f>RA!J39</f>
        <v>5.2547257469527402</v>
      </c>
      <c r="I35" s="35">
        <f>VLOOKUP(B35,RMS!B:D,3,FALSE)</f>
        <v>411375.55555555603</v>
      </c>
      <c r="J35" s="36">
        <f>VLOOKUP(B35,RMS!B:E,4,FALSE)</f>
        <v>389758.89743589697</v>
      </c>
      <c r="K35" s="37">
        <f t="shared" si="1"/>
        <v>-6.5555603941902518E-4</v>
      </c>
      <c r="L35" s="37">
        <f t="shared" si="2"/>
        <v>2.6410300051793456E-4</v>
      </c>
    </row>
    <row r="36" spans="1:12">
      <c r="A36" s="59"/>
      <c r="B36" s="27">
        <v>76</v>
      </c>
      <c r="C36" s="56" t="s">
        <v>34</v>
      </c>
      <c r="D36" s="56"/>
      <c r="E36" s="30">
        <f>RA!D40</f>
        <v>556542.13080000004</v>
      </c>
      <c r="F36" s="40">
        <f>RA!I40</f>
        <v>19815.878400000001</v>
      </c>
      <c r="G36" s="31">
        <f t="shared" si="0"/>
        <v>536726.2524</v>
      </c>
      <c r="H36" s="42">
        <f>RA!J40</f>
        <v>3.5605351874287998</v>
      </c>
      <c r="I36" s="35">
        <f>VLOOKUP(B36,RMS!B:D,3,FALSE)</f>
        <v>556542.12418547005</v>
      </c>
      <c r="J36" s="36">
        <f>VLOOKUP(B36,RMS!B:E,4,FALSE)</f>
        <v>536726.24997777794</v>
      </c>
      <c r="K36" s="37">
        <f t="shared" si="1"/>
        <v>6.6145299933850765E-3</v>
      </c>
      <c r="L36" s="37">
        <f t="shared" si="2"/>
        <v>2.4222220527008176E-3</v>
      </c>
    </row>
    <row r="37" spans="1:12">
      <c r="A37" s="59"/>
      <c r="B37" s="27">
        <v>77</v>
      </c>
      <c r="C37" s="56" t="s">
        <v>44</v>
      </c>
      <c r="D37" s="56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9"/>
      <c r="B38" s="27">
        <v>78</v>
      </c>
      <c r="C38" s="56" t="s">
        <v>45</v>
      </c>
      <c r="D38" s="56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9"/>
      <c r="B39" s="27">
        <v>99</v>
      </c>
      <c r="C39" s="56" t="s">
        <v>35</v>
      </c>
      <c r="D39" s="56"/>
      <c r="E39" s="30">
        <f>RA!D43</f>
        <v>40149.162300000004</v>
      </c>
      <c r="F39" s="40">
        <f>RA!I43</f>
        <v>4269.5977000000003</v>
      </c>
      <c r="G39" s="31">
        <f t="shared" si="0"/>
        <v>35879.564600000005</v>
      </c>
      <c r="H39" s="42">
        <f>RA!J43</f>
        <v>10.6343381914098</v>
      </c>
      <c r="I39" s="35">
        <f>VLOOKUP(B39,RMS!B:D,3,FALSE)</f>
        <v>40149.162393162398</v>
      </c>
      <c r="J39" s="36">
        <f>VLOOKUP(B39,RMS!B:E,4,FALSE)</f>
        <v>35879.564102564102</v>
      </c>
      <c r="K39" s="37">
        <f t="shared" si="1"/>
        <v>-9.3162394477985799E-5</v>
      </c>
      <c r="L39" s="37">
        <f t="shared" si="2"/>
        <v>4.9743590352591127E-4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36" style="1" bestFit="1" customWidth="1"/>
    <col min="17" max="16384" width="9" style="1"/>
  </cols>
  <sheetData>
    <row r="1" spans="1:17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43" t="s">
        <v>54</v>
      </c>
      <c r="Q1" s="64"/>
    </row>
    <row r="2" spans="1:17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43"/>
      <c r="Q2" s="64"/>
    </row>
    <row r="3" spans="1:17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13" t="s">
        <v>55</v>
      </c>
      <c r="Q3" s="64"/>
    </row>
    <row r="4" spans="1:17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Q4" s="64"/>
    </row>
    <row r="5" spans="1:17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14" t="s">
        <v>64</v>
      </c>
    </row>
    <row r="6" spans="1:17" ht="12" thickBot="1">
      <c r="A6" s="6" t="s">
        <v>3</v>
      </c>
      <c r="B6" s="65" t="s">
        <v>4</v>
      </c>
      <c r="C6" s="6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5"/>
    </row>
    <row r="7" spans="1:17" ht="12" thickBot="1">
      <c r="A7" s="67" t="s">
        <v>5</v>
      </c>
      <c r="B7" s="68"/>
      <c r="C7" s="69"/>
      <c r="D7" s="7">
        <v>18457057.193799999</v>
      </c>
      <c r="E7" s="7">
        <v>22376406</v>
      </c>
      <c r="F7" s="44">
        <v>82.484457932162996</v>
      </c>
      <c r="G7" s="16"/>
      <c r="H7" s="16"/>
      <c r="I7" s="7">
        <v>1242659.1009</v>
      </c>
      <c r="J7" s="44">
        <v>6.7327043951374197</v>
      </c>
      <c r="K7" s="16"/>
      <c r="L7" s="16"/>
      <c r="M7" s="16"/>
      <c r="N7" s="7">
        <v>427447390.07950002</v>
      </c>
      <c r="O7" s="45">
        <v>1285360362.812</v>
      </c>
    </row>
    <row r="8" spans="1:17" ht="12" thickBot="1">
      <c r="A8" s="70">
        <v>41482</v>
      </c>
      <c r="B8" s="60" t="s">
        <v>6</v>
      </c>
      <c r="C8" s="61"/>
      <c r="D8" s="8">
        <v>544965.29370000004</v>
      </c>
      <c r="E8" s="8">
        <v>545429</v>
      </c>
      <c r="F8" s="46">
        <v>99.914983196713095</v>
      </c>
      <c r="G8" s="9"/>
      <c r="H8" s="9"/>
      <c r="I8" s="8">
        <v>93986.047200000001</v>
      </c>
      <c r="J8" s="46">
        <v>17.246244538232698</v>
      </c>
      <c r="K8" s="9"/>
      <c r="L8" s="9"/>
      <c r="M8" s="9"/>
      <c r="N8" s="8">
        <v>14641562.296399999</v>
      </c>
      <c r="O8" s="47">
        <v>40107332.540799998</v>
      </c>
    </row>
    <row r="9" spans="1:17" ht="12" thickBot="1">
      <c r="A9" s="71"/>
      <c r="B9" s="60" t="s">
        <v>7</v>
      </c>
      <c r="C9" s="61"/>
      <c r="D9" s="8">
        <v>108984.6948</v>
      </c>
      <c r="E9" s="8">
        <v>121700</v>
      </c>
      <c r="F9" s="46">
        <v>89.551926705012306</v>
      </c>
      <c r="G9" s="9"/>
      <c r="H9" s="9"/>
      <c r="I9" s="8">
        <v>22410.847399999999</v>
      </c>
      <c r="J9" s="46">
        <v>20.563297847579999</v>
      </c>
      <c r="K9" s="9"/>
      <c r="L9" s="9"/>
      <c r="M9" s="9"/>
      <c r="N9" s="8">
        <v>2895509.6808000002</v>
      </c>
      <c r="O9" s="47">
        <v>7978484.9020999996</v>
      </c>
    </row>
    <row r="10" spans="1:17" ht="12" thickBot="1">
      <c r="A10" s="71"/>
      <c r="B10" s="60" t="s">
        <v>8</v>
      </c>
      <c r="C10" s="61"/>
      <c r="D10" s="8">
        <v>172756.73079999999</v>
      </c>
      <c r="E10" s="8">
        <v>189367</v>
      </c>
      <c r="F10" s="46">
        <v>91.228530208536895</v>
      </c>
      <c r="G10" s="9"/>
      <c r="H10" s="9"/>
      <c r="I10" s="8">
        <v>35371.189599999998</v>
      </c>
      <c r="J10" s="46">
        <v>20.4745652665476</v>
      </c>
      <c r="K10" s="9"/>
      <c r="L10" s="9"/>
      <c r="M10" s="9"/>
      <c r="N10" s="8">
        <v>4339696.1199000003</v>
      </c>
      <c r="O10" s="47">
        <v>12751000.282400001</v>
      </c>
    </row>
    <row r="11" spans="1:17" ht="12" thickBot="1">
      <c r="A11" s="71"/>
      <c r="B11" s="60" t="s">
        <v>9</v>
      </c>
      <c r="C11" s="61"/>
      <c r="D11" s="8">
        <v>46222.747600000002</v>
      </c>
      <c r="E11" s="8">
        <v>56138</v>
      </c>
      <c r="F11" s="46">
        <v>82.337717054401693</v>
      </c>
      <c r="G11" s="9"/>
      <c r="H11" s="9"/>
      <c r="I11" s="8">
        <v>7618.0550000000003</v>
      </c>
      <c r="J11" s="46">
        <v>16.481181659568801</v>
      </c>
      <c r="K11" s="9"/>
      <c r="L11" s="9"/>
      <c r="M11" s="9"/>
      <c r="N11" s="8">
        <v>1291136.6554</v>
      </c>
      <c r="O11" s="47">
        <v>4509956.9631000003</v>
      </c>
    </row>
    <row r="12" spans="1:17" ht="12" thickBot="1">
      <c r="A12" s="71"/>
      <c r="B12" s="60" t="s">
        <v>10</v>
      </c>
      <c r="C12" s="61"/>
      <c r="D12" s="8">
        <v>174728.62</v>
      </c>
      <c r="E12" s="8">
        <v>163819</v>
      </c>
      <c r="F12" s="46">
        <v>106.65955719422</v>
      </c>
      <c r="G12" s="9"/>
      <c r="H12" s="9"/>
      <c r="I12" s="8">
        <v>-6502.1406999999999</v>
      </c>
      <c r="J12" s="46">
        <v>-3.72127971937282</v>
      </c>
      <c r="K12" s="9"/>
      <c r="L12" s="9"/>
      <c r="M12" s="9"/>
      <c r="N12" s="8">
        <v>4458307.2101999996</v>
      </c>
      <c r="O12" s="47">
        <v>17499697.991</v>
      </c>
    </row>
    <row r="13" spans="1:17" ht="12" thickBot="1">
      <c r="A13" s="71"/>
      <c r="B13" s="60" t="s">
        <v>11</v>
      </c>
      <c r="C13" s="61"/>
      <c r="D13" s="8">
        <v>326111.826</v>
      </c>
      <c r="E13" s="8">
        <v>361038</v>
      </c>
      <c r="F13" s="46">
        <v>90.326177853854702</v>
      </c>
      <c r="G13" s="9"/>
      <c r="H13" s="9"/>
      <c r="I13" s="8">
        <v>32955.284399999997</v>
      </c>
      <c r="J13" s="46">
        <v>10.1055165046361</v>
      </c>
      <c r="K13" s="9"/>
      <c r="L13" s="9"/>
      <c r="M13" s="9"/>
      <c r="N13" s="8">
        <v>7874559.9798999997</v>
      </c>
      <c r="O13" s="47">
        <v>22604877.2522</v>
      </c>
    </row>
    <row r="14" spans="1:17" ht="12" thickBot="1">
      <c r="A14" s="71"/>
      <c r="B14" s="60" t="s">
        <v>12</v>
      </c>
      <c r="C14" s="61"/>
      <c r="D14" s="8">
        <v>159632.4951</v>
      </c>
      <c r="E14" s="8">
        <v>183516</v>
      </c>
      <c r="F14" s="46">
        <v>86.985600765055906</v>
      </c>
      <c r="G14" s="9"/>
      <c r="H14" s="9"/>
      <c r="I14" s="8">
        <v>2256.1217999999999</v>
      </c>
      <c r="J14" s="46">
        <v>1.41332239315478</v>
      </c>
      <c r="K14" s="9"/>
      <c r="L14" s="9"/>
      <c r="M14" s="9"/>
      <c r="N14" s="8">
        <v>4193328.8744999999</v>
      </c>
      <c r="O14" s="47">
        <v>12819052.4968</v>
      </c>
    </row>
    <row r="15" spans="1:17" ht="12" thickBot="1">
      <c r="A15" s="71"/>
      <c r="B15" s="60" t="s">
        <v>13</v>
      </c>
      <c r="C15" s="61"/>
      <c r="D15" s="8">
        <v>115780.6032</v>
      </c>
      <c r="E15" s="8">
        <v>106614</v>
      </c>
      <c r="F15" s="46">
        <v>108.59793573076701</v>
      </c>
      <c r="G15" s="9"/>
      <c r="H15" s="9"/>
      <c r="I15" s="8">
        <v>7740.7641999999996</v>
      </c>
      <c r="J15" s="46">
        <v>6.6857176297730696</v>
      </c>
      <c r="K15" s="9"/>
      <c r="L15" s="9"/>
      <c r="M15" s="9"/>
      <c r="N15" s="8">
        <v>3126586.4304999998</v>
      </c>
      <c r="O15" s="47">
        <v>8634238.2401999999</v>
      </c>
    </row>
    <row r="16" spans="1:17" ht="12" thickBot="1">
      <c r="A16" s="71"/>
      <c r="B16" s="60" t="s">
        <v>14</v>
      </c>
      <c r="C16" s="61"/>
      <c r="D16" s="8">
        <v>1109289.2238</v>
      </c>
      <c r="E16" s="8">
        <v>976077</v>
      </c>
      <c r="F16" s="46">
        <v>113.647716706776</v>
      </c>
      <c r="G16" s="9"/>
      <c r="H16" s="9"/>
      <c r="I16" s="8">
        <v>-84214.930500000002</v>
      </c>
      <c r="J16" s="46">
        <v>-7.5917919955547699</v>
      </c>
      <c r="K16" s="9"/>
      <c r="L16" s="9"/>
      <c r="M16" s="9"/>
      <c r="N16" s="8">
        <v>25348175.8541</v>
      </c>
      <c r="O16" s="47">
        <v>72044171.264400005</v>
      </c>
    </row>
    <row r="17" spans="1:15" ht="12" thickBot="1">
      <c r="A17" s="71"/>
      <c r="B17" s="60" t="s">
        <v>15</v>
      </c>
      <c r="C17" s="61"/>
      <c r="D17" s="8">
        <v>585384.95109999995</v>
      </c>
      <c r="E17" s="8">
        <v>567461</v>
      </c>
      <c r="F17" s="46">
        <v>103.15862254851</v>
      </c>
      <c r="G17" s="9"/>
      <c r="H17" s="9"/>
      <c r="I17" s="8">
        <v>33110.7552</v>
      </c>
      <c r="J17" s="46">
        <v>5.6562361464505404</v>
      </c>
      <c r="K17" s="9"/>
      <c r="L17" s="9"/>
      <c r="M17" s="9"/>
      <c r="N17" s="8">
        <v>14230884.901900001</v>
      </c>
      <c r="O17" s="47">
        <v>51082554.017700002</v>
      </c>
    </row>
    <row r="18" spans="1:15" ht="12" thickBot="1">
      <c r="A18" s="71"/>
      <c r="B18" s="60" t="s">
        <v>16</v>
      </c>
      <c r="C18" s="61"/>
      <c r="D18" s="8">
        <v>1890889.1370999999</v>
      </c>
      <c r="E18" s="8">
        <v>2005923</v>
      </c>
      <c r="F18" s="46">
        <v>94.265290198078404</v>
      </c>
      <c r="G18" s="9"/>
      <c r="H18" s="9"/>
      <c r="I18" s="8">
        <v>128630.1024</v>
      </c>
      <c r="J18" s="46">
        <v>6.8026252769782198</v>
      </c>
      <c r="K18" s="9"/>
      <c r="L18" s="9"/>
      <c r="M18" s="9"/>
      <c r="N18" s="8">
        <v>43789272.509999998</v>
      </c>
      <c r="O18" s="47">
        <v>124283445.76360001</v>
      </c>
    </row>
    <row r="19" spans="1:15" ht="12" thickBot="1">
      <c r="A19" s="71"/>
      <c r="B19" s="60" t="s">
        <v>17</v>
      </c>
      <c r="C19" s="61"/>
      <c r="D19" s="8">
        <v>508981.48369999998</v>
      </c>
      <c r="E19" s="8">
        <v>705333</v>
      </c>
      <c r="F19" s="46">
        <v>72.161870166290299</v>
      </c>
      <c r="G19" s="9"/>
      <c r="H19" s="9"/>
      <c r="I19" s="8">
        <v>48779.072500000002</v>
      </c>
      <c r="J19" s="46">
        <v>9.5836634655949506</v>
      </c>
      <c r="K19" s="9"/>
      <c r="L19" s="9"/>
      <c r="M19" s="9"/>
      <c r="N19" s="8">
        <v>12970882.114600001</v>
      </c>
      <c r="O19" s="47">
        <v>45026905.671800002</v>
      </c>
    </row>
    <row r="20" spans="1:15" ht="12" thickBot="1">
      <c r="A20" s="71"/>
      <c r="B20" s="60" t="s">
        <v>18</v>
      </c>
      <c r="C20" s="61"/>
      <c r="D20" s="8">
        <v>1239733.4775</v>
      </c>
      <c r="E20" s="8">
        <v>1992115</v>
      </c>
      <c r="F20" s="46">
        <v>62.232023628154003</v>
      </c>
      <c r="G20" s="9"/>
      <c r="H20" s="9"/>
      <c r="I20" s="8">
        <v>-6816.8804</v>
      </c>
      <c r="J20" s="46">
        <v>-0.54986660630853201</v>
      </c>
      <c r="K20" s="9"/>
      <c r="L20" s="9"/>
      <c r="M20" s="9"/>
      <c r="N20" s="8">
        <v>23184668.780200001</v>
      </c>
      <c r="O20" s="47">
        <v>73701799.645600006</v>
      </c>
    </row>
    <row r="21" spans="1:15" ht="12" thickBot="1">
      <c r="A21" s="71"/>
      <c r="B21" s="60" t="s">
        <v>19</v>
      </c>
      <c r="C21" s="61"/>
      <c r="D21" s="8">
        <v>386797.92310000001</v>
      </c>
      <c r="E21" s="8">
        <v>430605</v>
      </c>
      <c r="F21" s="46">
        <v>89.826621404767707</v>
      </c>
      <c r="G21" s="9"/>
      <c r="H21" s="9"/>
      <c r="I21" s="8">
        <v>21191.911199999999</v>
      </c>
      <c r="J21" s="46">
        <v>5.4788068741830296</v>
      </c>
      <c r="K21" s="9"/>
      <c r="L21" s="9"/>
      <c r="M21" s="9"/>
      <c r="N21" s="8">
        <v>9824868.7985999994</v>
      </c>
      <c r="O21" s="47">
        <v>26706269.936299998</v>
      </c>
    </row>
    <row r="22" spans="1:15" ht="12" thickBot="1">
      <c r="A22" s="71"/>
      <c r="B22" s="60" t="s">
        <v>20</v>
      </c>
      <c r="C22" s="61"/>
      <c r="D22" s="8">
        <v>1324581.6954999999</v>
      </c>
      <c r="E22" s="8">
        <v>1185984</v>
      </c>
      <c r="F22" s="46">
        <v>111.686303988924</v>
      </c>
      <c r="G22" s="9"/>
      <c r="H22" s="9"/>
      <c r="I22" s="8">
        <v>129335.3452</v>
      </c>
      <c r="J22" s="46">
        <v>9.7642407138337202</v>
      </c>
      <c r="K22" s="9"/>
      <c r="L22" s="9"/>
      <c r="M22" s="9"/>
      <c r="N22" s="8">
        <v>31116048.131700002</v>
      </c>
      <c r="O22" s="47">
        <v>96862707.762799993</v>
      </c>
    </row>
    <row r="23" spans="1:15" ht="12" thickBot="1">
      <c r="A23" s="71"/>
      <c r="B23" s="60" t="s">
        <v>21</v>
      </c>
      <c r="C23" s="61"/>
      <c r="D23" s="8">
        <v>2758997.0531000001</v>
      </c>
      <c r="E23" s="8">
        <v>2920890</v>
      </c>
      <c r="F23" s="46">
        <v>94.457410347530995</v>
      </c>
      <c r="G23" s="9"/>
      <c r="H23" s="9"/>
      <c r="I23" s="8">
        <v>84182.089500000002</v>
      </c>
      <c r="J23" s="46">
        <v>3.05118446594255</v>
      </c>
      <c r="K23" s="9"/>
      <c r="L23" s="9"/>
      <c r="M23" s="9"/>
      <c r="N23" s="8">
        <v>66499704.395499997</v>
      </c>
      <c r="O23" s="47">
        <v>196344996.34819999</v>
      </c>
    </row>
    <row r="24" spans="1:15" ht="12" thickBot="1">
      <c r="A24" s="71"/>
      <c r="B24" s="60" t="s">
        <v>22</v>
      </c>
      <c r="C24" s="61"/>
      <c r="D24" s="8">
        <v>355700.01610000001</v>
      </c>
      <c r="E24" s="8">
        <v>459976</v>
      </c>
      <c r="F24" s="46">
        <v>77.330125071742899</v>
      </c>
      <c r="G24" s="9"/>
      <c r="H24" s="9"/>
      <c r="I24" s="8">
        <v>58061.1633</v>
      </c>
      <c r="J24" s="46">
        <v>16.323070191730601</v>
      </c>
      <c r="K24" s="9"/>
      <c r="L24" s="9"/>
      <c r="M24" s="9"/>
      <c r="N24" s="8">
        <v>8168398.5832000002</v>
      </c>
      <c r="O24" s="47">
        <v>21943363.740800001</v>
      </c>
    </row>
    <row r="25" spans="1:15" ht="12" thickBot="1">
      <c r="A25" s="71"/>
      <c r="B25" s="60" t="s">
        <v>23</v>
      </c>
      <c r="C25" s="61"/>
      <c r="D25" s="8">
        <v>260723.67629999999</v>
      </c>
      <c r="E25" s="8">
        <v>361429</v>
      </c>
      <c r="F25" s="46">
        <v>72.136899999723298</v>
      </c>
      <c r="G25" s="9"/>
      <c r="H25" s="9"/>
      <c r="I25" s="8">
        <v>26452.3868</v>
      </c>
      <c r="J25" s="46">
        <v>10.145755527611801</v>
      </c>
      <c r="K25" s="9"/>
      <c r="L25" s="9"/>
      <c r="M25" s="9"/>
      <c r="N25" s="8">
        <v>5851735.7369999997</v>
      </c>
      <c r="O25" s="47">
        <v>16611196.271400001</v>
      </c>
    </row>
    <row r="26" spans="1:15" ht="12" thickBot="1">
      <c r="A26" s="71"/>
      <c r="B26" s="60" t="s">
        <v>24</v>
      </c>
      <c r="C26" s="61"/>
      <c r="D26" s="8">
        <v>759973.69660000002</v>
      </c>
      <c r="E26" s="8">
        <v>567180</v>
      </c>
      <c r="F26" s="46">
        <v>133.99162463415499</v>
      </c>
      <c r="G26" s="9"/>
      <c r="H26" s="9"/>
      <c r="I26" s="8">
        <v>130560.4935</v>
      </c>
      <c r="J26" s="46">
        <v>17.179606884304899</v>
      </c>
      <c r="K26" s="9"/>
      <c r="L26" s="9"/>
      <c r="M26" s="9"/>
      <c r="N26" s="8">
        <v>16102877.9835</v>
      </c>
      <c r="O26" s="47">
        <v>45256335.855099998</v>
      </c>
    </row>
    <row r="27" spans="1:15" ht="12" thickBot="1">
      <c r="A27" s="71"/>
      <c r="B27" s="60" t="s">
        <v>25</v>
      </c>
      <c r="C27" s="61"/>
      <c r="D27" s="8">
        <v>253959.48199999999</v>
      </c>
      <c r="E27" s="8">
        <v>331565</v>
      </c>
      <c r="F27" s="46">
        <v>76.594176707432894</v>
      </c>
      <c r="G27" s="9"/>
      <c r="H27" s="9"/>
      <c r="I27" s="8">
        <v>71248.7356</v>
      </c>
      <c r="J27" s="46">
        <v>28.0551586571593</v>
      </c>
      <c r="K27" s="9"/>
      <c r="L27" s="9"/>
      <c r="M27" s="9"/>
      <c r="N27" s="8">
        <v>6226567.4763000002</v>
      </c>
      <c r="O27" s="47">
        <v>18614581.671</v>
      </c>
    </row>
    <row r="28" spans="1:15" ht="12" thickBot="1">
      <c r="A28" s="71"/>
      <c r="B28" s="60" t="s">
        <v>26</v>
      </c>
      <c r="C28" s="61"/>
      <c r="D28" s="8">
        <v>1118043.0578999999</v>
      </c>
      <c r="E28" s="8">
        <v>1006867</v>
      </c>
      <c r="F28" s="46">
        <v>111.041781873872</v>
      </c>
      <c r="G28" s="9"/>
      <c r="H28" s="9"/>
      <c r="I28" s="8">
        <v>7536.4987000000001</v>
      </c>
      <c r="J28" s="46">
        <v>0.67407946829486798</v>
      </c>
      <c r="K28" s="9"/>
      <c r="L28" s="9"/>
      <c r="M28" s="9"/>
      <c r="N28" s="8">
        <v>22628783.556899998</v>
      </c>
      <c r="O28" s="47">
        <v>64408106.952600002</v>
      </c>
    </row>
    <row r="29" spans="1:15" ht="12" thickBot="1">
      <c r="A29" s="71"/>
      <c r="B29" s="60" t="s">
        <v>27</v>
      </c>
      <c r="C29" s="61"/>
      <c r="D29" s="8">
        <v>673846.09759999998</v>
      </c>
      <c r="E29" s="8">
        <v>679034</v>
      </c>
      <c r="F29" s="46">
        <v>99.235987829769897</v>
      </c>
      <c r="G29" s="9"/>
      <c r="H29" s="9"/>
      <c r="I29" s="8">
        <v>102459.2369</v>
      </c>
      <c r="J29" s="46">
        <v>15.205139165296499</v>
      </c>
      <c r="K29" s="9"/>
      <c r="L29" s="9"/>
      <c r="M29" s="9"/>
      <c r="N29" s="8">
        <v>14716014.1193</v>
      </c>
      <c r="O29" s="47">
        <v>45578597.2513</v>
      </c>
    </row>
    <row r="30" spans="1:15" ht="12" thickBot="1">
      <c r="A30" s="71"/>
      <c r="B30" s="60" t="s">
        <v>28</v>
      </c>
      <c r="C30" s="61"/>
      <c r="D30" s="8">
        <v>1342964.2867999999</v>
      </c>
      <c r="E30" s="8">
        <v>1384022</v>
      </c>
      <c r="F30" s="46">
        <v>97.033449381585001</v>
      </c>
      <c r="G30" s="9"/>
      <c r="H30" s="9"/>
      <c r="I30" s="8">
        <v>162614.93719999999</v>
      </c>
      <c r="J30" s="46">
        <v>12.1086568569502</v>
      </c>
      <c r="K30" s="9"/>
      <c r="L30" s="9"/>
      <c r="M30" s="9"/>
      <c r="N30" s="8">
        <v>29320867.3015</v>
      </c>
      <c r="O30" s="47">
        <v>97809587.737399995</v>
      </c>
    </row>
    <row r="31" spans="1:15" ht="12" thickBot="1">
      <c r="A31" s="71"/>
      <c r="B31" s="60" t="s">
        <v>29</v>
      </c>
      <c r="C31" s="61"/>
      <c r="D31" s="8">
        <v>925714.49769999995</v>
      </c>
      <c r="E31" s="8">
        <v>1320814</v>
      </c>
      <c r="F31" s="46">
        <v>70.086666078645493</v>
      </c>
      <c r="G31" s="9"/>
      <c r="H31" s="9"/>
      <c r="I31" s="8">
        <v>34282.773999999998</v>
      </c>
      <c r="J31" s="46">
        <v>3.70338523218313</v>
      </c>
      <c r="K31" s="9"/>
      <c r="L31" s="9"/>
      <c r="M31" s="9"/>
      <c r="N31" s="8">
        <v>24298735.134</v>
      </c>
      <c r="O31" s="47">
        <v>73933667.532800004</v>
      </c>
    </row>
    <row r="32" spans="1:15" ht="12" thickBot="1">
      <c r="A32" s="71"/>
      <c r="B32" s="60" t="s">
        <v>30</v>
      </c>
      <c r="C32" s="61"/>
      <c r="D32" s="8">
        <v>149582.9742</v>
      </c>
      <c r="E32" s="8">
        <v>161895</v>
      </c>
      <c r="F32" s="46">
        <v>92.395054943018593</v>
      </c>
      <c r="G32" s="9"/>
      <c r="H32" s="9"/>
      <c r="I32" s="8">
        <v>33554.796600000001</v>
      </c>
      <c r="J32" s="46">
        <v>22.432229857347</v>
      </c>
      <c r="K32" s="9"/>
      <c r="L32" s="9"/>
      <c r="M32" s="9"/>
      <c r="N32" s="8">
        <v>3510778.6293000001</v>
      </c>
      <c r="O32" s="47">
        <v>11851218.726</v>
      </c>
    </row>
    <row r="33" spans="1:15" ht="12" thickBot="1">
      <c r="A33" s="71"/>
      <c r="B33" s="60" t="s">
        <v>31</v>
      </c>
      <c r="C33" s="61"/>
      <c r="D33" s="8">
        <v>189.3794</v>
      </c>
      <c r="E33" s="9"/>
      <c r="F33" s="9"/>
      <c r="G33" s="9"/>
      <c r="H33" s="9"/>
      <c r="I33" s="8">
        <v>33.207900000000002</v>
      </c>
      <c r="J33" s="46">
        <v>17.535117335887598</v>
      </c>
      <c r="K33" s="9"/>
      <c r="L33" s="9"/>
      <c r="M33" s="9"/>
      <c r="N33" s="8">
        <v>2938.5178000000001</v>
      </c>
      <c r="O33" s="47">
        <v>9305.0907000000007</v>
      </c>
    </row>
    <row r="34" spans="1:15" ht="12" thickBot="1">
      <c r="A34" s="71"/>
      <c r="B34" s="60" t="s">
        <v>40</v>
      </c>
      <c r="C34" s="61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47">
        <v>2</v>
      </c>
    </row>
    <row r="35" spans="1:15" ht="12" thickBot="1">
      <c r="A35" s="71"/>
      <c r="B35" s="60" t="s">
        <v>32</v>
      </c>
      <c r="C35" s="61"/>
      <c r="D35" s="8">
        <v>154455.22510000001</v>
      </c>
      <c r="E35" s="8">
        <v>223784</v>
      </c>
      <c r="F35" s="46">
        <v>69.019780279197803</v>
      </c>
      <c r="G35" s="9"/>
      <c r="H35" s="9"/>
      <c r="I35" s="8">
        <v>20119.1031</v>
      </c>
      <c r="J35" s="46">
        <v>13.0258481621286</v>
      </c>
      <c r="K35" s="9"/>
      <c r="L35" s="9"/>
      <c r="M35" s="9"/>
      <c r="N35" s="8">
        <v>3617844.5611999999</v>
      </c>
      <c r="O35" s="47">
        <v>7248188.6183000002</v>
      </c>
    </row>
    <row r="36" spans="1:15" ht="12" customHeight="1" thickBot="1">
      <c r="A36" s="71"/>
      <c r="B36" s="60" t="s">
        <v>41</v>
      </c>
      <c r="C36" s="61"/>
      <c r="D36" s="9"/>
      <c r="E36" s="8">
        <v>753639</v>
      </c>
      <c r="F36" s="9"/>
      <c r="G36" s="9"/>
      <c r="H36" s="9"/>
      <c r="I36" s="9"/>
      <c r="J36" s="9"/>
      <c r="K36" s="9"/>
      <c r="L36" s="9"/>
      <c r="M36" s="9"/>
      <c r="N36" s="9"/>
      <c r="O36" s="17"/>
    </row>
    <row r="37" spans="1:15" ht="12" thickBot="1">
      <c r="A37" s="71"/>
      <c r="B37" s="60" t="s">
        <v>42</v>
      </c>
      <c r="C37" s="61"/>
      <c r="D37" s="9"/>
      <c r="E37" s="8">
        <v>629793</v>
      </c>
      <c r="F37" s="9"/>
      <c r="G37" s="9"/>
      <c r="H37" s="9"/>
      <c r="I37" s="9"/>
      <c r="J37" s="9"/>
      <c r="K37" s="9"/>
      <c r="L37" s="9"/>
      <c r="M37" s="9"/>
      <c r="N37" s="9"/>
      <c r="O37" s="17"/>
    </row>
    <row r="38" spans="1:15" ht="12" thickBot="1">
      <c r="A38" s="71"/>
      <c r="B38" s="60" t="s">
        <v>43</v>
      </c>
      <c r="C38" s="61"/>
      <c r="D38" s="9"/>
      <c r="E38" s="8">
        <v>458287</v>
      </c>
      <c r="F38" s="9"/>
      <c r="G38" s="9"/>
      <c r="H38" s="9"/>
      <c r="I38" s="9"/>
      <c r="J38" s="9"/>
      <c r="K38" s="9"/>
      <c r="L38" s="9"/>
      <c r="M38" s="9"/>
      <c r="N38" s="9"/>
      <c r="O38" s="17"/>
    </row>
    <row r="39" spans="1:15" ht="12" customHeight="1" thickBot="1">
      <c r="A39" s="71"/>
      <c r="B39" s="60" t="s">
        <v>33</v>
      </c>
      <c r="C39" s="61"/>
      <c r="D39" s="8">
        <v>411375.55489999999</v>
      </c>
      <c r="E39" s="8">
        <v>542045</v>
      </c>
      <c r="F39" s="46">
        <v>75.893247774631305</v>
      </c>
      <c r="G39" s="9"/>
      <c r="H39" s="9"/>
      <c r="I39" s="8">
        <v>21616.657200000001</v>
      </c>
      <c r="J39" s="46">
        <v>5.2547257469527402</v>
      </c>
      <c r="K39" s="9"/>
      <c r="L39" s="9"/>
      <c r="M39" s="9"/>
      <c r="N39" s="8">
        <v>9711611.2990000006</v>
      </c>
      <c r="O39" s="47">
        <v>26570911.7315</v>
      </c>
    </row>
    <row r="40" spans="1:15" ht="12" thickBot="1">
      <c r="A40" s="71"/>
      <c r="B40" s="60" t="s">
        <v>34</v>
      </c>
      <c r="C40" s="61"/>
      <c r="D40" s="8">
        <v>556542.13080000004</v>
      </c>
      <c r="E40" s="8">
        <v>707669</v>
      </c>
      <c r="F40" s="46">
        <v>78.644412967079305</v>
      </c>
      <c r="G40" s="9"/>
      <c r="H40" s="9"/>
      <c r="I40" s="8">
        <v>19815.878400000001</v>
      </c>
      <c r="J40" s="46">
        <v>3.5605351874287998</v>
      </c>
      <c r="K40" s="9"/>
      <c r="L40" s="9"/>
      <c r="M40" s="9"/>
      <c r="N40" s="8">
        <v>12382405.304099999</v>
      </c>
      <c r="O40" s="47">
        <v>39132942.965899996</v>
      </c>
    </row>
    <row r="41" spans="1:15" ht="12" thickBot="1">
      <c r="A41" s="71"/>
      <c r="B41" s="60" t="s">
        <v>44</v>
      </c>
      <c r="C41" s="61"/>
      <c r="D41" s="9"/>
      <c r="E41" s="8">
        <v>197214</v>
      </c>
      <c r="F41" s="9"/>
      <c r="G41" s="9"/>
      <c r="H41" s="9"/>
      <c r="I41" s="9"/>
      <c r="J41" s="9"/>
      <c r="K41" s="9"/>
      <c r="L41" s="9"/>
      <c r="M41" s="9"/>
      <c r="N41" s="9"/>
      <c r="O41" s="17"/>
    </row>
    <row r="42" spans="1:15" ht="12" thickBot="1">
      <c r="A42" s="71"/>
      <c r="B42" s="60" t="s">
        <v>45</v>
      </c>
      <c r="C42" s="61"/>
      <c r="D42" s="9"/>
      <c r="E42" s="8">
        <v>79184</v>
      </c>
      <c r="F42" s="9"/>
      <c r="G42" s="9"/>
      <c r="H42" s="9"/>
      <c r="I42" s="9"/>
      <c r="J42" s="9"/>
      <c r="K42" s="9"/>
      <c r="L42" s="9"/>
      <c r="M42" s="9"/>
      <c r="N42" s="9"/>
      <c r="O42" s="17"/>
    </row>
    <row r="43" spans="1:15" ht="12" thickBot="1">
      <c r="A43" s="72"/>
      <c r="B43" s="60" t="s">
        <v>35</v>
      </c>
      <c r="C43" s="61"/>
      <c r="D43" s="10">
        <v>40149.162300000004</v>
      </c>
      <c r="E43" s="11"/>
      <c r="F43" s="11"/>
      <c r="G43" s="11"/>
      <c r="H43" s="11"/>
      <c r="I43" s="10">
        <v>4269.5977000000003</v>
      </c>
      <c r="J43" s="48">
        <v>10.6343381914098</v>
      </c>
      <c r="K43" s="11"/>
      <c r="L43" s="11"/>
      <c r="M43" s="11"/>
      <c r="N43" s="10">
        <v>1122638.1421999999</v>
      </c>
      <c r="O43" s="49">
        <v>3434865.5882000001</v>
      </c>
    </row>
  </sheetData>
  <mergeCells count="41">
    <mergeCell ref="A1:O4"/>
    <mergeCell ref="Q1:Q4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50"/>
    <col min="2" max="2" width="9" style="51"/>
    <col min="3" max="8" width="9" style="50"/>
    <col min="9" max="16384" width="9" style="18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53688</v>
      </c>
      <c r="D2" s="54">
        <v>544965.84311709402</v>
      </c>
      <c r="E2" s="54">
        <v>450979.255341026</v>
      </c>
      <c r="F2" s="54">
        <v>93986.587776068394</v>
      </c>
      <c r="G2" s="54">
        <v>450979.255341026</v>
      </c>
      <c r="H2" s="54">
        <v>0.17246326345608001</v>
      </c>
    </row>
    <row r="3" spans="1:8" ht="14.25">
      <c r="A3" s="54">
        <v>2</v>
      </c>
      <c r="B3" s="55">
        <v>13</v>
      </c>
      <c r="C3" s="54">
        <v>16309.7</v>
      </c>
      <c r="D3" s="54">
        <v>108984.694879298</v>
      </c>
      <c r="E3" s="54">
        <v>86573.8728023523</v>
      </c>
      <c r="F3" s="54">
        <v>22410.822076945798</v>
      </c>
      <c r="G3" s="54">
        <v>86573.8728023523</v>
      </c>
      <c r="H3" s="54">
        <v>0.20563274597195499</v>
      </c>
    </row>
    <row r="4" spans="1:8" ht="14.25">
      <c r="A4" s="54">
        <v>3</v>
      </c>
      <c r="B4" s="55">
        <v>14</v>
      </c>
      <c r="C4" s="54">
        <v>128633</v>
      </c>
      <c r="D4" s="54">
        <v>172759.16505128201</v>
      </c>
      <c r="E4" s="54">
        <v>137385.544817949</v>
      </c>
      <c r="F4" s="54">
        <v>35373.620233333299</v>
      </c>
      <c r="G4" s="54">
        <v>137385.544817949</v>
      </c>
      <c r="H4" s="54">
        <v>0.20475683720069501</v>
      </c>
    </row>
    <row r="5" spans="1:8" ht="14.25">
      <c r="A5" s="54">
        <v>4</v>
      </c>
      <c r="B5" s="55">
        <v>15</v>
      </c>
      <c r="C5" s="54">
        <v>3584</v>
      </c>
      <c r="D5" s="54">
        <v>46222.785529059802</v>
      </c>
      <c r="E5" s="54">
        <v>38604.692563247903</v>
      </c>
      <c r="F5" s="54">
        <v>7618.0929658119703</v>
      </c>
      <c r="G5" s="54">
        <v>38604.692563247903</v>
      </c>
      <c r="H5" s="54">
        <v>0.16481250272168399</v>
      </c>
    </row>
    <row r="6" spans="1:8" ht="14.25">
      <c r="A6" s="54">
        <v>5</v>
      </c>
      <c r="B6" s="55">
        <v>16</v>
      </c>
      <c r="C6" s="54">
        <v>3578</v>
      </c>
      <c r="D6" s="54">
        <v>174728.622093162</v>
      </c>
      <c r="E6" s="54">
        <v>181230.75990854701</v>
      </c>
      <c r="F6" s="54">
        <v>-6502.1378153846199</v>
      </c>
      <c r="G6" s="54">
        <v>181230.75990854701</v>
      </c>
      <c r="H6" s="54">
        <v>-3.7212780238819597E-2</v>
      </c>
    </row>
    <row r="7" spans="1:8" ht="14.25">
      <c r="A7" s="54">
        <v>6</v>
      </c>
      <c r="B7" s="55">
        <v>17</v>
      </c>
      <c r="C7" s="54">
        <v>23043</v>
      </c>
      <c r="D7" s="54">
        <v>326111.96596923098</v>
      </c>
      <c r="E7" s="54">
        <v>293156.53983760701</v>
      </c>
      <c r="F7" s="54">
        <v>32955.426131623899</v>
      </c>
      <c r="G7" s="54">
        <v>293156.53983760701</v>
      </c>
      <c r="H7" s="54">
        <v>0.10105555628318599</v>
      </c>
    </row>
    <row r="8" spans="1:8" ht="14.25">
      <c r="A8" s="54">
        <v>7</v>
      </c>
      <c r="B8" s="55">
        <v>18</v>
      </c>
      <c r="C8" s="54">
        <v>63774</v>
      </c>
      <c r="D8" s="54">
        <v>159632.50691111101</v>
      </c>
      <c r="E8" s="54">
        <v>157376.37797094</v>
      </c>
      <c r="F8" s="54">
        <v>2256.12894017094</v>
      </c>
      <c r="G8" s="54">
        <v>157376.37797094</v>
      </c>
      <c r="H8" s="54">
        <v>1.4133267614642101E-2</v>
      </c>
    </row>
    <row r="9" spans="1:8" ht="14.25">
      <c r="A9" s="54">
        <v>8</v>
      </c>
      <c r="B9" s="55">
        <v>19</v>
      </c>
      <c r="C9" s="54">
        <v>25154</v>
      </c>
      <c r="D9" s="54">
        <v>115780.691533333</v>
      </c>
      <c r="E9" s="54">
        <v>108039.83969743599</v>
      </c>
      <c r="F9" s="54">
        <v>7740.8518358974397</v>
      </c>
      <c r="G9" s="54">
        <v>108039.83969743599</v>
      </c>
      <c r="H9" s="54">
        <v>6.6857882202826902E-2</v>
      </c>
    </row>
    <row r="10" spans="1:8" ht="14.25">
      <c r="A10" s="54">
        <v>9</v>
      </c>
      <c r="B10" s="55">
        <v>21</v>
      </c>
      <c r="C10" s="54">
        <v>354372</v>
      </c>
      <c r="D10" s="54">
        <v>1109288.48</v>
      </c>
      <c r="E10" s="54">
        <v>1193504.1543000001</v>
      </c>
      <c r="F10" s="54">
        <v>-84215.674299999999</v>
      </c>
      <c r="G10" s="54">
        <v>1193504.1543000001</v>
      </c>
      <c r="H10" s="54">
        <v>-7.5918641379923102E-2</v>
      </c>
    </row>
    <row r="11" spans="1:8" ht="14.25">
      <c r="A11" s="54">
        <v>10</v>
      </c>
      <c r="B11" s="55">
        <v>22</v>
      </c>
      <c r="C11" s="54">
        <v>56903</v>
      </c>
      <c r="D11" s="54">
        <v>585384.96781367494</v>
      </c>
      <c r="E11" s="54">
        <v>552274.19410085503</v>
      </c>
      <c r="F11" s="54">
        <v>33110.773712820497</v>
      </c>
      <c r="G11" s="54">
        <v>552274.19410085503</v>
      </c>
      <c r="H11" s="54">
        <v>5.6562391474595401E-2</v>
      </c>
    </row>
    <row r="12" spans="1:8" ht="14.25">
      <c r="A12" s="54">
        <v>11</v>
      </c>
      <c r="B12" s="55">
        <v>23</v>
      </c>
      <c r="C12" s="54">
        <v>316223.06699999998</v>
      </c>
      <c r="D12" s="54">
        <v>1890889.40143846</v>
      </c>
      <c r="E12" s="54">
        <v>1762258.90167692</v>
      </c>
      <c r="F12" s="54">
        <v>128630.499761538</v>
      </c>
      <c r="G12" s="54">
        <v>1762258.90167692</v>
      </c>
      <c r="H12" s="54">
        <v>6.8026453405304901E-2</v>
      </c>
    </row>
    <row r="13" spans="1:8" ht="14.25">
      <c r="A13" s="54">
        <v>12</v>
      </c>
      <c r="B13" s="55">
        <v>24</v>
      </c>
      <c r="C13" s="54">
        <v>19369</v>
      </c>
      <c r="D13" s="54">
        <v>508981.458911111</v>
      </c>
      <c r="E13" s="54">
        <v>460202.41175555601</v>
      </c>
      <c r="F13" s="54">
        <v>48779.0471555556</v>
      </c>
      <c r="G13" s="54">
        <v>460202.41175555601</v>
      </c>
      <c r="H13" s="54">
        <v>9.5836589529038896E-2</v>
      </c>
    </row>
    <row r="14" spans="1:8" ht="14.25">
      <c r="A14" s="54">
        <v>13</v>
      </c>
      <c r="B14" s="55">
        <v>25</v>
      </c>
      <c r="C14" s="54">
        <v>80613</v>
      </c>
      <c r="D14" s="54">
        <v>1239733.58</v>
      </c>
      <c r="E14" s="54">
        <v>1246550.3578999999</v>
      </c>
      <c r="F14" s="54">
        <v>-6816.7779</v>
      </c>
      <c r="G14" s="54">
        <v>1246550.3578999999</v>
      </c>
      <c r="H14" s="54">
        <v>-5.4985829294064903E-3</v>
      </c>
    </row>
    <row r="15" spans="1:8" ht="14.25">
      <c r="A15" s="54">
        <v>14</v>
      </c>
      <c r="B15" s="55">
        <v>26</v>
      </c>
      <c r="C15" s="54">
        <v>90820</v>
      </c>
      <c r="D15" s="54">
        <v>386797.87586194702</v>
      </c>
      <c r="E15" s="54">
        <v>365606.01189646003</v>
      </c>
      <c r="F15" s="54">
        <v>21191.8639654867</v>
      </c>
      <c r="G15" s="54">
        <v>365606.01189646003</v>
      </c>
      <c r="H15" s="54">
        <v>5.4787953316089003E-2</v>
      </c>
    </row>
    <row r="16" spans="1:8" ht="14.25">
      <c r="A16" s="54">
        <v>15</v>
      </c>
      <c r="B16" s="55">
        <v>27</v>
      </c>
      <c r="C16" s="54">
        <v>240973.33600000001</v>
      </c>
      <c r="D16" s="54">
        <v>1324582.1967070799</v>
      </c>
      <c r="E16" s="54">
        <v>1195246.35114602</v>
      </c>
      <c r="F16" s="54">
        <v>129335.845561062</v>
      </c>
      <c r="G16" s="54">
        <v>1195246.35114602</v>
      </c>
      <c r="H16" s="54">
        <v>9.7642747941646596E-2</v>
      </c>
    </row>
    <row r="17" spans="1:8" ht="14.25">
      <c r="A17" s="54">
        <v>16</v>
      </c>
      <c r="B17" s="55">
        <v>29</v>
      </c>
      <c r="C17" s="54">
        <v>229357</v>
      </c>
      <c r="D17" s="54">
        <v>2758998.33022821</v>
      </c>
      <c r="E17" s="54">
        <v>2674814.9957341901</v>
      </c>
      <c r="F17" s="54">
        <v>84183.334494017094</v>
      </c>
      <c r="G17" s="54">
        <v>2674814.9957341901</v>
      </c>
      <c r="H17" s="54">
        <v>3.05122817841843E-2</v>
      </c>
    </row>
    <row r="18" spans="1:8" ht="14.25">
      <c r="A18" s="54">
        <v>17</v>
      </c>
      <c r="B18" s="55">
        <v>31</v>
      </c>
      <c r="C18" s="54">
        <v>62019.466</v>
      </c>
      <c r="D18" s="54">
        <v>355700.04383865802</v>
      </c>
      <c r="E18" s="54">
        <v>297638.8421447</v>
      </c>
      <c r="F18" s="54">
        <v>58061.201693958501</v>
      </c>
      <c r="G18" s="54">
        <v>297638.8421447</v>
      </c>
      <c r="H18" s="54">
        <v>0.163230797127184</v>
      </c>
    </row>
    <row r="19" spans="1:8" ht="14.25">
      <c r="A19" s="54">
        <v>18</v>
      </c>
      <c r="B19" s="55">
        <v>32</v>
      </c>
      <c r="C19" s="54">
        <v>16376.415000000001</v>
      </c>
      <c r="D19" s="54">
        <v>260723.674624106</v>
      </c>
      <c r="E19" s="54">
        <v>234271.298873828</v>
      </c>
      <c r="F19" s="54">
        <v>26452.375750277199</v>
      </c>
      <c r="G19" s="54">
        <v>234271.298873828</v>
      </c>
      <c r="H19" s="54">
        <v>0.101457513547301</v>
      </c>
    </row>
    <row r="20" spans="1:8" ht="14.25">
      <c r="A20" s="54">
        <v>19</v>
      </c>
      <c r="B20" s="55">
        <v>33</v>
      </c>
      <c r="C20" s="54">
        <v>94619.607999999993</v>
      </c>
      <c r="D20" s="54">
        <v>759973.60708049301</v>
      </c>
      <c r="E20" s="54">
        <v>629413.02562030696</v>
      </c>
      <c r="F20" s="54">
        <v>130560.581460186</v>
      </c>
      <c r="G20" s="54">
        <v>629413.02562030696</v>
      </c>
      <c r="H20" s="54">
        <v>0.171796204820515</v>
      </c>
    </row>
    <row r="21" spans="1:8" ht="14.25">
      <c r="A21" s="54">
        <v>20</v>
      </c>
      <c r="B21" s="55">
        <v>34</v>
      </c>
      <c r="C21" s="54">
        <v>54351.838000000003</v>
      </c>
      <c r="D21" s="54">
        <v>253959.442838182</v>
      </c>
      <c r="E21" s="54">
        <v>182710.749610859</v>
      </c>
      <c r="F21" s="54">
        <v>71248.693227322699</v>
      </c>
      <c r="G21" s="54">
        <v>182710.749610859</v>
      </c>
      <c r="H21" s="54">
        <v>0.28055146298584799</v>
      </c>
    </row>
    <row r="22" spans="1:8" ht="14.25">
      <c r="A22" s="54">
        <v>21</v>
      </c>
      <c r="B22" s="55">
        <v>35</v>
      </c>
      <c r="C22" s="54">
        <v>47801.533000000003</v>
      </c>
      <c r="D22" s="54">
        <v>1118043.05850177</v>
      </c>
      <c r="E22" s="54">
        <v>1110506.54496288</v>
      </c>
      <c r="F22" s="54">
        <v>7536.5135388890903</v>
      </c>
      <c r="G22" s="54">
        <v>1110506.54496288</v>
      </c>
      <c r="H22" s="54">
        <v>6.7408079515187602E-3</v>
      </c>
    </row>
    <row r="23" spans="1:8" ht="14.25">
      <c r="A23" s="54">
        <v>22</v>
      </c>
      <c r="B23" s="55">
        <v>36</v>
      </c>
      <c r="C23" s="54">
        <v>161857.33799999999</v>
      </c>
      <c r="D23" s="54">
        <v>673846.096629204</v>
      </c>
      <c r="E23" s="54">
        <v>571386.80094835802</v>
      </c>
      <c r="F23" s="54">
        <v>102459.295680845</v>
      </c>
      <c r="G23" s="54">
        <v>571386.80094835802</v>
      </c>
      <c r="H23" s="54">
        <v>0.15205147910387801</v>
      </c>
    </row>
    <row r="24" spans="1:8" ht="14.25">
      <c r="A24" s="54">
        <v>23</v>
      </c>
      <c r="B24" s="55">
        <v>37</v>
      </c>
      <c r="C24" s="54">
        <v>193235.427</v>
      </c>
      <c r="D24" s="54">
        <v>1342964.3468637201</v>
      </c>
      <c r="E24" s="54">
        <v>1180349.27741013</v>
      </c>
      <c r="F24" s="54">
        <v>162615.06945358901</v>
      </c>
      <c r="G24" s="54">
        <v>1180349.27741013</v>
      </c>
      <c r="H24" s="54">
        <v>0.121086661632791</v>
      </c>
    </row>
    <row r="25" spans="1:8" ht="14.25">
      <c r="A25" s="54">
        <v>24</v>
      </c>
      <c r="B25" s="55">
        <v>38</v>
      </c>
      <c r="C25" s="54">
        <v>201941.73800000001</v>
      </c>
      <c r="D25" s="54">
        <v>925714.37167629495</v>
      </c>
      <c r="E25" s="54">
        <v>891431.822130088</v>
      </c>
      <c r="F25" s="54">
        <v>34282.549546206799</v>
      </c>
      <c r="G25" s="54">
        <v>891431.822130088</v>
      </c>
      <c r="H25" s="54">
        <v>3.7033614898003102E-2</v>
      </c>
    </row>
    <row r="26" spans="1:8" ht="14.25">
      <c r="A26" s="54">
        <v>25</v>
      </c>
      <c r="B26" s="55">
        <v>39</v>
      </c>
      <c r="C26" s="54">
        <v>121195.461</v>
      </c>
      <c r="D26" s="54">
        <v>149582.771686711</v>
      </c>
      <c r="E26" s="54">
        <v>116028.19860771899</v>
      </c>
      <c r="F26" s="54">
        <v>33554.573078991198</v>
      </c>
      <c r="G26" s="54">
        <v>116028.19860771899</v>
      </c>
      <c r="H26" s="54">
        <v>0.224321107976717</v>
      </c>
    </row>
    <row r="27" spans="1:8" ht="14.25">
      <c r="A27" s="54">
        <v>26</v>
      </c>
      <c r="B27" s="55">
        <v>40</v>
      </c>
      <c r="C27" s="54">
        <v>50.735999999999997</v>
      </c>
      <c r="D27" s="54">
        <v>189.37899999999999</v>
      </c>
      <c r="E27" s="54">
        <v>156.17150000000001</v>
      </c>
      <c r="F27" s="54">
        <v>33.207500000000003</v>
      </c>
      <c r="G27" s="54">
        <v>156.17150000000001</v>
      </c>
      <c r="H27" s="54">
        <v>0.17534943156316199</v>
      </c>
    </row>
    <row r="28" spans="1:8" ht="14.25">
      <c r="A28" s="54">
        <v>27</v>
      </c>
      <c r="B28" s="55">
        <v>42</v>
      </c>
      <c r="C28" s="54">
        <v>9645.4110000000001</v>
      </c>
      <c r="D28" s="54">
        <v>154455.22440000001</v>
      </c>
      <c r="E28" s="54">
        <v>134336.11970000001</v>
      </c>
      <c r="F28" s="54">
        <v>20119.1047</v>
      </c>
      <c r="G28" s="54">
        <v>134336.11970000001</v>
      </c>
      <c r="H28" s="54">
        <v>0.130258492570615</v>
      </c>
    </row>
    <row r="29" spans="1:8" ht="14.25">
      <c r="A29" s="54">
        <v>28</v>
      </c>
      <c r="B29" s="55">
        <v>75</v>
      </c>
      <c r="C29" s="54">
        <v>627</v>
      </c>
      <c r="D29" s="54">
        <v>411375.55555555603</v>
      </c>
      <c r="E29" s="54">
        <v>389758.89743589697</v>
      </c>
      <c r="F29" s="54">
        <v>21616.658119658099</v>
      </c>
      <c r="G29" s="54">
        <v>389758.89743589697</v>
      </c>
      <c r="H29" s="54">
        <v>5.2547259621357902E-2</v>
      </c>
    </row>
    <row r="30" spans="1:8" ht="14.25">
      <c r="A30" s="54">
        <v>29</v>
      </c>
      <c r="B30" s="55">
        <v>76</v>
      </c>
      <c r="C30" s="54">
        <v>2769</v>
      </c>
      <c r="D30" s="54">
        <v>556542.12418547005</v>
      </c>
      <c r="E30" s="54">
        <v>536726.24997777794</v>
      </c>
      <c r="F30" s="54">
        <v>19815.874207692301</v>
      </c>
      <c r="G30" s="54">
        <v>536726.24997777794</v>
      </c>
      <c r="H30" s="54">
        <v>3.5605344764682301E-2</v>
      </c>
    </row>
    <row r="31" spans="1:8" ht="14.25">
      <c r="A31" s="54">
        <v>30</v>
      </c>
      <c r="B31" s="55">
        <v>99</v>
      </c>
      <c r="C31" s="54">
        <v>61</v>
      </c>
      <c r="D31" s="54">
        <v>40149.162393162398</v>
      </c>
      <c r="E31" s="54">
        <v>35879.564102564102</v>
      </c>
      <c r="F31" s="54">
        <v>4269.5982905982901</v>
      </c>
      <c r="G31" s="54">
        <v>35879.564102564102</v>
      </c>
      <c r="H31" s="54">
        <v>0.10634339637744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2013-07-29T00:31:50Z</dcterms:modified>
</cp:coreProperties>
</file>