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<sst xmlns="http://schemas.openxmlformats.org/spreadsheetml/2006/main" count="114" uniqueCount="71">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</sst>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176" fontId="22" fillId="34" borderId="12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4" t="s">
        <v>4</v>
      </c>
      <c r="D2" s="54"/>
      <c r="E2" s="28"/>
      <c r="F2" s="39"/>
      <c r="G2" s="29"/>
      <c r="H2" s="39"/>
      <c r="I2" s="35"/>
      <c r="J2" s="36"/>
      <c r="K2" s="37"/>
      <c r="L2" s="37"/>
    </row>
    <row r="3" spans="1:12">
      <c r="A3" s="55" t="s">
        <v>5</v>
      </c>
      <c r="B3" s="55"/>
      <c r="C3" s="55"/>
      <c r="D3" s="55"/>
      <c r="E3" s="30">
        <f>RA!D7</f>
        <v>14936549.5276</v>
      </c>
      <c r="F3" s="40">
        <f>RA!I7</f>
        <v>1300420.9606000001</v>
      </c>
      <c r="G3" s="31">
        <f>E3-F3</f>
        <v>13636128.567</v>
      </c>
      <c r="H3" s="42">
        <f>RA!J7</f>
        <v>8.7063009980789801</v>
      </c>
      <c r="I3" s="35">
        <f>SUM(I4:I39)</f>
        <v>14936553.033116784</v>
      </c>
      <c r="J3" s="36">
        <f>SUM(J4:J39)</f>
        <v>13636129.022752952</v>
      </c>
      <c r="K3" s="37">
        <f>E3-I3</f>
        <v>-3.5055167842656374</v>
      </c>
      <c r="L3" s="37">
        <f>G3-J3</f>
        <v>-0.45575295202434063</v>
      </c>
    </row>
    <row r="4" spans="1:12">
      <c r="A4" s="56">
        <f>RA!A8</f>
        <v>41484</v>
      </c>
      <c r="B4" s="27">
        <v>12</v>
      </c>
      <c r="C4" s="53" t="s">
        <v>6</v>
      </c>
      <c r="D4" s="53"/>
      <c r="E4" s="30">
        <f>RA!D8</f>
        <v>494812.14689999999</v>
      </c>
      <c r="F4" s="40">
        <f>RA!I8</f>
        <v>86142.481599999999</v>
      </c>
      <c r="G4" s="31">
        <f t="shared" ref="G4:G39" si="0">E4-F4</f>
        <v>408669.66529999999</v>
      </c>
      <c r="H4" s="42">
        <f>RA!J8</f>
        <v>17.409128320653199</v>
      </c>
      <c r="I4" s="35">
        <f>VLOOKUP(B4,RMS!B:D,3,FALSE)</f>
        <v>494812.60474359</v>
      </c>
      <c r="J4" s="36">
        <f>VLOOKUP(B4,RMS!B:E,4,FALSE)</f>
        <v>408669.67053931602</v>
      </c>
      <c r="K4" s="37">
        <f t="shared" ref="K4:K39" si="1">E4-I4</f>
        <v>-0.45784359000390396</v>
      </c>
      <c r="L4" s="37">
        <f t="shared" ref="L4:L39" si="2">G4-J4</f>
        <v>-5.2393160294741392E-3</v>
      </c>
    </row>
    <row r="5" spans="1:12">
      <c r="A5" s="56"/>
      <c r="B5" s="27">
        <v>13</v>
      </c>
      <c r="C5" s="53" t="s">
        <v>7</v>
      </c>
      <c r="D5" s="53"/>
      <c r="E5" s="30">
        <f>RA!D9</f>
        <v>97029.177299999996</v>
      </c>
      <c r="F5" s="40">
        <f>RA!I9</f>
        <v>20221.702499999999</v>
      </c>
      <c r="G5" s="31">
        <f t="shared" si="0"/>
        <v>76807.474799999996</v>
      </c>
      <c r="H5" s="42">
        <f>RA!J9</f>
        <v>20.8408471170249</v>
      </c>
      <c r="I5" s="35">
        <f>VLOOKUP(B5,RMS!B:D,3,FALSE)</f>
        <v>97029.178373889998</v>
      </c>
      <c r="J5" s="36">
        <f>VLOOKUP(B5,RMS!B:E,4,FALSE)</f>
        <v>76807.481144497404</v>
      </c>
      <c r="K5" s="37">
        <f t="shared" si="1"/>
        <v>-1.0738900018623099E-3</v>
      </c>
      <c r="L5" s="37">
        <f t="shared" si="2"/>
        <v>-6.3444974075537175E-3</v>
      </c>
    </row>
    <row r="6" spans="1:12">
      <c r="A6" s="56"/>
      <c r="B6" s="27">
        <v>14</v>
      </c>
      <c r="C6" s="53" t="s">
        <v>8</v>
      </c>
      <c r="D6" s="53"/>
      <c r="E6" s="30">
        <f>RA!D10</f>
        <v>137275.0056</v>
      </c>
      <c r="F6" s="40">
        <f>RA!I10</f>
        <v>28869.885999999999</v>
      </c>
      <c r="G6" s="31">
        <f t="shared" si="0"/>
        <v>108405.11960000001</v>
      </c>
      <c r="H6" s="42">
        <f>RA!J10</f>
        <v>21.030693733222499</v>
      </c>
      <c r="I6" s="35">
        <f>VLOOKUP(B6,RMS!B:D,3,FALSE)</f>
        <v>137277.235263248</v>
      </c>
      <c r="J6" s="36">
        <f>VLOOKUP(B6,RMS!B:E,4,FALSE)</f>
        <v>108405.12025812001</v>
      </c>
      <c r="K6" s="37">
        <f t="shared" si="1"/>
        <v>-2.2296632479992695</v>
      </c>
      <c r="L6" s="37">
        <f t="shared" si="2"/>
        <v>-6.5811999957077205E-4</v>
      </c>
    </row>
    <row r="7" spans="1:12">
      <c r="A7" s="56"/>
      <c r="B7" s="27">
        <v>15</v>
      </c>
      <c r="C7" s="53" t="s">
        <v>9</v>
      </c>
      <c r="D7" s="53"/>
      <c r="E7" s="30">
        <f>RA!D11</f>
        <v>38258.167399999998</v>
      </c>
      <c r="F7" s="40">
        <f>RA!I11</f>
        <v>6255.4008000000003</v>
      </c>
      <c r="G7" s="31">
        <f t="shared" si="0"/>
        <v>32002.766599999999</v>
      </c>
      <c r="H7" s="42">
        <f>RA!J11</f>
        <v>16.3504977501876</v>
      </c>
      <c r="I7" s="35">
        <f>VLOOKUP(B7,RMS!B:D,3,FALSE)</f>
        <v>38258.192007692298</v>
      </c>
      <c r="J7" s="36">
        <f>VLOOKUP(B7,RMS!B:E,4,FALSE)</f>
        <v>32002.7665923077</v>
      </c>
      <c r="K7" s="37">
        <f t="shared" si="1"/>
        <v>-2.4607692299468908E-2</v>
      </c>
      <c r="L7" s="37">
        <f t="shared" si="2"/>
        <v>7.6922988228034228E-6</v>
      </c>
    </row>
    <row r="8" spans="1:12">
      <c r="A8" s="56"/>
      <c r="B8" s="27">
        <v>16</v>
      </c>
      <c r="C8" s="53" t="s">
        <v>10</v>
      </c>
      <c r="D8" s="53"/>
      <c r="E8" s="30">
        <f>RA!D12</f>
        <v>107559.51270000001</v>
      </c>
      <c r="F8" s="40">
        <f>RA!I12</f>
        <v>8454.6646000000001</v>
      </c>
      <c r="G8" s="31">
        <f t="shared" si="0"/>
        <v>99104.848100000003</v>
      </c>
      <c r="H8" s="42">
        <f>RA!J12</f>
        <v>7.8604526812810702</v>
      </c>
      <c r="I8" s="35">
        <f>VLOOKUP(B8,RMS!B:D,3,FALSE)</f>
        <v>107559.515201709</v>
      </c>
      <c r="J8" s="36">
        <f>VLOOKUP(B8,RMS!B:E,4,FALSE)</f>
        <v>99104.848475213701</v>
      </c>
      <c r="K8" s="37">
        <f t="shared" si="1"/>
        <v>-2.5017089938046411E-3</v>
      </c>
      <c r="L8" s="37">
        <f t="shared" si="2"/>
        <v>-3.7521369813475758E-4</v>
      </c>
    </row>
    <row r="9" spans="1:12">
      <c r="A9" s="56"/>
      <c r="B9" s="27">
        <v>17</v>
      </c>
      <c r="C9" s="53" t="s">
        <v>11</v>
      </c>
      <c r="D9" s="53"/>
      <c r="E9" s="30">
        <f>RA!D13</f>
        <v>242046.57320000001</v>
      </c>
      <c r="F9" s="40">
        <f>RA!I13</f>
        <v>61872.8289</v>
      </c>
      <c r="G9" s="31">
        <f t="shared" si="0"/>
        <v>180173.74430000002</v>
      </c>
      <c r="H9" s="42">
        <f>RA!J13</f>
        <v>25.562365160557501</v>
      </c>
      <c r="I9" s="35">
        <f>VLOOKUP(B9,RMS!B:D,3,FALSE)</f>
        <v>242046.66651880299</v>
      </c>
      <c r="J9" s="36">
        <f>VLOOKUP(B9,RMS!B:E,4,FALSE)</f>
        <v>180173.742938462</v>
      </c>
      <c r="K9" s="37">
        <f t="shared" si="1"/>
        <v>-9.3318802973954007E-2</v>
      </c>
      <c r="L9" s="37">
        <f t="shared" si="2"/>
        <v>1.3615380157716572E-3</v>
      </c>
    </row>
    <row r="10" spans="1:12">
      <c r="A10" s="56"/>
      <c r="B10" s="27">
        <v>18</v>
      </c>
      <c r="C10" s="53" t="s">
        <v>12</v>
      </c>
      <c r="D10" s="53"/>
      <c r="E10" s="30">
        <f>RA!D14</f>
        <v>142294.79519999999</v>
      </c>
      <c r="F10" s="40">
        <f>RA!I14</f>
        <v>2764.2046999999998</v>
      </c>
      <c r="G10" s="31">
        <f t="shared" si="0"/>
        <v>139530.59049999999</v>
      </c>
      <c r="H10" s="42">
        <f>RA!J14</f>
        <v>1.9425901672052199</v>
      </c>
      <c r="I10" s="35">
        <f>VLOOKUP(B10,RMS!B:D,3,FALSE)</f>
        <v>142294.805154701</v>
      </c>
      <c r="J10" s="36">
        <f>VLOOKUP(B10,RMS!B:E,4,FALSE)</f>
        <v>139530.595154701</v>
      </c>
      <c r="K10" s="37">
        <f t="shared" si="1"/>
        <v>-9.9547010031528771E-3</v>
      </c>
      <c r="L10" s="37">
        <f t="shared" si="2"/>
        <v>-4.6547010133508593E-3</v>
      </c>
    </row>
    <row r="11" spans="1:12">
      <c r="A11" s="56"/>
      <c r="B11" s="27">
        <v>19</v>
      </c>
      <c r="C11" s="53" t="s">
        <v>13</v>
      </c>
      <c r="D11" s="53"/>
      <c r="E11" s="30">
        <f>RA!D15</f>
        <v>84791.749200000006</v>
      </c>
      <c r="F11" s="40">
        <f>RA!I15</f>
        <v>6583.2902000000004</v>
      </c>
      <c r="G11" s="31">
        <f t="shared" si="0"/>
        <v>78208.459000000003</v>
      </c>
      <c r="H11" s="42">
        <f>RA!J15</f>
        <v>7.7640693370670499</v>
      </c>
      <c r="I11" s="35">
        <f>VLOOKUP(B11,RMS!B:D,3,FALSE)</f>
        <v>84791.812616239302</v>
      </c>
      <c r="J11" s="36">
        <f>VLOOKUP(B11,RMS!B:E,4,FALSE)</f>
        <v>78208.458748717894</v>
      </c>
      <c r="K11" s="37">
        <f t="shared" si="1"/>
        <v>-6.3416239296202548E-2</v>
      </c>
      <c r="L11" s="37">
        <f t="shared" si="2"/>
        <v>2.5128210836555809E-4</v>
      </c>
    </row>
    <row r="12" spans="1:12">
      <c r="A12" s="56"/>
      <c r="B12" s="27">
        <v>21</v>
      </c>
      <c r="C12" s="53" t="s">
        <v>14</v>
      </c>
      <c r="D12" s="53"/>
      <c r="E12" s="30">
        <f>RA!D16</f>
        <v>1024704.8349</v>
      </c>
      <c r="F12" s="40">
        <f>RA!I16</f>
        <v>-79355.8315</v>
      </c>
      <c r="G12" s="31">
        <f t="shared" si="0"/>
        <v>1104060.6664</v>
      </c>
      <c r="H12" s="42">
        <f>RA!J16</f>
        <v>-7.7442624253592296</v>
      </c>
      <c r="I12" s="35">
        <f>VLOOKUP(B12,RMS!B:D,3,FALSE)</f>
        <v>1024704.1814999999</v>
      </c>
      <c r="J12" s="36">
        <f>VLOOKUP(B12,RMS!B:E,4,FALSE)</f>
        <v>1104060.6664</v>
      </c>
      <c r="K12" s="37">
        <f t="shared" si="1"/>
        <v>0.65340000006835908</v>
      </c>
      <c r="L12" s="37">
        <f t="shared" si="2"/>
        <v>0</v>
      </c>
    </row>
    <row r="13" spans="1:12">
      <c r="A13" s="56"/>
      <c r="B13" s="27">
        <v>22</v>
      </c>
      <c r="C13" s="53" t="s">
        <v>15</v>
      </c>
      <c r="D13" s="53"/>
      <c r="E13" s="30">
        <f>RA!D17</f>
        <v>628561.4423</v>
      </c>
      <c r="F13" s="40">
        <f>RA!I17</f>
        <v>38551.459300000002</v>
      </c>
      <c r="G13" s="31">
        <f t="shared" si="0"/>
        <v>590009.98300000001</v>
      </c>
      <c r="H13" s="42">
        <f>RA!J17</f>
        <v>6.1332841478367603</v>
      </c>
      <c r="I13" s="35">
        <f>VLOOKUP(B13,RMS!B:D,3,FALSE)</f>
        <v>628561.45734187996</v>
      </c>
      <c r="J13" s="36">
        <f>VLOOKUP(B13,RMS!B:E,4,FALSE)</f>
        <v>590009.98202136799</v>
      </c>
      <c r="K13" s="37">
        <f t="shared" si="1"/>
        <v>-1.5041879960335791E-2</v>
      </c>
      <c r="L13" s="37">
        <f t="shared" si="2"/>
        <v>9.7863201517611742E-4</v>
      </c>
    </row>
    <row r="14" spans="1:12">
      <c r="A14" s="56"/>
      <c r="B14" s="27">
        <v>23</v>
      </c>
      <c r="C14" s="53" t="s">
        <v>16</v>
      </c>
      <c r="D14" s="53"/>
      <c r="E14" s="30">
        <f>RA!D18</f>
        <v>1574119.0736</v>
      </c>
      <c r="F14" s="40">
        <f>RA!I18</f>
        <v>123201.7047</v>
      </c>
      <c r="G14" s="31">
        <f t="shared" si="0"/>
        <v>1450917.3689000001</v>
      </c>
      <c r="H14" s="42">
        <f>RA!J18</f>
        <v>7.8267080785850904</v>
      </c>
      <c r="I14" s="35">
        <f>VLOOKUP(B14,RMS!B:D,3,FALSE)</f>
        <v>1574119.2292641001</v>
      </c>
      <c r="J14" s="36">
        <f>VLOOKUP(B14,RMS!B:E,4,FALSE)</f>
        <v>1450917.39274274</v>
      </c>
      <c r="K14" s="37">
        <f t="shared" si="1"/>
        <v>-0.15566410007886589</v>
      </c>
      <c r="L14" s="37">
        <f t="shared" si="2"/>
        <v>-2.3842739872634411E-2</v>
      </c>
    </row>
    <row r="15" spans="1:12">
      <c r="A15" s="56"/>
      <c r="B15" s="27">
        <v>24</v>
      </c>
      <c r="C15" s="53" t="s">
        <v>17</v>
      </c>
      <c r="D15" s="53"/>
      <c r="E15" s="30">
        <f>RA!D19</f>
        <v>406886.50919999997</v>
      </c>
      <c r="F15" s="40">
        <f>RA!I19</f>
        <v>45003.073400000001</v>
      </c>
      <c r="G15" s="31">
        <f t="shared" si="0"/>
        <v>361883.43579999998</v>
      </c>
      <c r="H15" s="42">
        <f>RA!J19</f>
        <v>11.0603503390866</v>
      </c>
      <c r="I15" s="35">
        <f>VLOOKUP(B15,RMS!B:D,3,FALSE)</f>
        <v>406886.48511794902</v>
      </c>
      <c r="J15" s="36">
        <f>VLOOKUP(B15,RMS!B:E,4,FALSE)</f>
        <v>361883.43561282102</v>
      </c>
      <c r="K15" s="37">
        <f t="shared" si="1"/>
        <v>2.408205094980076E-2</v>
      </c>
      <c r="L15" s="37">
        <f t="shared" si="2"/>
        <v>1.8717895727604628E-4</v>
      </c>
    </row>
    <row r="16" spans="1:12">
      <c r="A16" s="56"/>
      <c r="B16" s="27">
        <v>25</v>
      </c>
      <c r="C16" s="53" t="s">
        <v>18</v>
      </c>
      <c r="D16" s="53"/>
      <c r="E16" s="30">
        <f>RA!D20</f>
        <v>807298.5871</v>
      </c>
      <c r="F16" s="40">
        <f>RA!I20</f>
        <v>4908.0734000000002</v>
      </c>
      <c r="G16" s="31">
        <f t="shared" si="0"/>
        <v>802390.51370000001</v>
      </c>
      <c r="H16" s="42">
        <f>RA!J20</f>
        <v>0.60796259010323705</v>
      </c>
      <c r="I16" s="35">
        <f>VLOOKUP(B16,RMS!B:D,3,FALSE)</f>
        <v>807298.67870000005</v>
      </c>
      <c r="J16" s="36">
        <f>VLOOKUP(B16,RMS!B:E,4,FALSE)</f>
        <v>802390.51370000001</v>
      </c>
      <c r="K16" s="37">
        <f t="shared" si="1"/>
        <v>-9.1600000043399632E-2</v>
      </c>
      <c r="L16" s="37">
        <f t="shared" si="2"/>
        <v>0</v>
      </c>
    </row>
    <row r="17" spans="1:12">
      <c r="A17" s="56"/>
      <c r="B17" s="27">
        <v>26</v>
      </c>
      <c r="C17" s="53" t="s">
        <v>19</v>
      </c>
      <c r="D17" s="53"/>
      <c r="E17" s="30">
        <f>RA!D21</f>
        <v>319510.24839999998</v>
      </c>
      <c r="F17" s="40">
        <f>RA!I21</f>
        <v>22477.576799999999</v>
      </c>
      <c r="G17" s="31">
        <f t="shared" si="0"/>
        <v>297032.6716</v>
      </c>
      <c r="H17" s="42">
        <f>RA!J21</f>
        <v>7.0350096475966399</v>
      </c>
      <c r="I17" s="35">
        <f>VLOOKUP(B17,RMS!B:D,3,FALSE)</f>
        <v>319510.19096417801</v>
      </c>
      <c r="J17" s="36">
        <f>VLOOKUP(B17,RMS!B:E,4,FALSE)</f>
        <v>297032.67157313402</v>
      </c>
      <c r="K17" s="37">
        <f t="shared" si="1"/>
        <v>5.7435821974650025E-2</v>
      </c>
      <c r="L17" s="37">
        <f t="shared" si="2"/>
        <v>2.6865978725254536E-5</v>
      </c>
    </row>
    <row r="18" spans="1:12">
      <c r="A18" s="56"/>
      <c r="B18" s="27">
        <v>27</v>
      </c>
      <c r="C18" s="53" t="s">
        <v>20</v>
      </c>
      <c r="D18" s="53"/>
      <c r="E18" s="30">
        <f>RA!D22</f>
        <v>1132990.6839000001</v>
      </c>
      <c r="F18" s="40">
        <f>RA!I22</f>
        <v>121246.78109999999</v>
      </c>
      <c r="G18" s="31">
        <f t="shared" si="0"/>
        <v>1011743.9028</v>
      </c>
      <c r="H18" s="42">
        <f>RA!J22</f>
        <v>10.701480852661801</v>
      </c>
      <c r="I18" s="35">
        <f>VLOOKUP(B18,RMS!B:D,3,FALSE)</f>
        <v>1132991.08021947</v>
      </c>
      <c r="J18" s="36">
        <f>VLOOKUP(B18,RMS!B:E,4,FALSE)</f>
        <v>1011743.90382655</v>
      </c>
      <c r="K18" s="37">
        <f t="shared" si="1"/>
        <v>-0.39631946990266442</v>
      </c>
      <c r="L18" s="37">
        <f t="shared" si="2"/>
        <v>-1.0265499586239457E-3</v>
      </c>
    </row>
    <row r="19" spans="1:12">
      <c r="A19" s="56"/>
      <c r="B19" s="27">
        <v>29</v>
      </c>
      <c r="C19" s="53" t="s">
        <v>21</v>
      </c>
      <c r="D19" s="53"/>
      <c r="E19" s="30">
        <f>RA!D23</f>
        <v>2248636.3102000002</v>
      </c>
      <c r="F19" s="40">
        <f>RA!I23</f>
        <v>121011.0969</v>
      </c>
      <c r="G19" s="31">
        <f t="shared" si="0"/>
        <v>2127625.2132999999</v>
      </c>
      <c r="H19" s="42">
        <f>RA!J23</f>
        <v>5.3815326360729703</v>
      </c>
      <c r="I19" s="35">
        <f>VLOOKUP(B19,RMS!B:D,3,FALSE)</f>
        <v>2248637.3019632502</v>
      </c>
      <c r="J19" s="36">
        <f>VLOOKUP(B19,RMS!B:E,4,FALSE)</f>
        <v>2127625.2436615401</v>
      </c>
      <c r="K19" s="37">
        <f t="shared" si="1"/>
        <v>-0.99176324997097254</v>
      </c>
      <c r="L19" s="37">
        <f t="shared" si="2"/>
        <v>-3.0361540149897337E-2</v>
      </c>
    </row>
    <row r="20" spans="1:12">
      <c r="A20" s="56"/>
      <c r="B20" s="27">
        <v>31</v>
      </c>
      <c r="C20" s="53" t="s">
        <v>22</v>
      </c>
      <c r="D20" s="53"/>
      <c r="E20" s="30">
        <f>RA!D24</f>
        <v>306863.01679999998</v>
      </c>
      <c r="F20" s="40">
        <f>RA!I24</f>
        <v>53182.102500000001</v>
      </c>
      <c r="G20" s="31">
        <f t="shared" si="0"/>
        <v>253680.91429999997</v>
      </c>
      <c r="H20" s="42">
        <f>RA!J24</f>
        <v>17.3308934568227</v>
      </c>
      <c r="I20" s="35">
        <f>VLOOKUP(B20,RMS!B:D,3,FALSE)</f>
        <v>306863.03959528002</v>
      </c>
      <c r="J20" s="36">
        <f>VLOOKUP(B20,RMS!B:E,4,FALSE)</f>
        <v>253680.91381034499</v>
      </c>
      <c r="K20" s="37">
        <f t="shared" si="1"/>
        <v>-2.2795280034188181E-2</v>
      </c>
      <c r="L20" s="37">
        <f t="shared" si="2"/>
        <v>4.8965497990138829E-4</v>
      </c>
    </row>
    <row r="21" spans="1:12">
      <c r="A21" s="56"/>
      <c r="B21" s="27">
        <v>32</v>
      </c>
      <c r="C21" s="53" t="s">
        <v>23</v>
      </c>
      <c r="D21" s="53"/>
      <c r="E21" s="30">
        <f>RA!D25</f>
        <v>214240.62779999999</v>
      </c>
      <c r="F21" s="40">
        <f>RA!I25</f>
        <v>21657.554899999999</v>
      </c>
      <c r="G21" s="31">
        <f t="shared" si="0"/>
        <v>192583.0729</v>
      </c>
      <c r="H21" s="42">
        <f>RA!J25</f>
        <v>10.108985920363301</v>
      </c>
      <c r="I21" s="35">
        <f>VLOOKUP(B21,RMS!B:D,3,FALSE)</f>
        <v>214240.623169828</v>
      </c>
      <c r="J21" s="36">
        <f>VLOOKUP(B21,RMS!B:E,4,FALSE)</f>
        <v>192583.06457472401</v>
      </c>
      <c r="K21" s="37">
        <f t="shared" si="1"/>
        <v>4.6301719848997891E-3</v>
      </c>
      <c r="L21" s="37">
        <f t="shared" si="2"/>
        <v>8.3252759941387922E-3</v>
      </c>
    </row>
    <row r="22" spans="1:12">
      <c r="A22" s="56"/>
      <c r="B22" s="27">
        <v>33</v>
      </c>
      <c r="C22" s="53" t="s">
        <v>24</v>
      </c>
      <c r="D22" s="53"/>
      <c r="E22" s="30">
        <f>RA!D26</f>
        <v>611034.25630000001</v>
      </c>
      <c r="F22" s="40">
        <f>RA!I26</f>
        <v>112963.4457</v>
      </c>
      <c r="G22" s="31">
        <f t="shared" si="0"/>
        <v>498070.81060000003</v>
      </c>
      <c r="H22" s="42">
        <f>RA!J26</f>
        <v>18.487252479759199</v>
      </c>
      <c r="I22" s="35">
        <f>VLOOKUP(B22,RMS!B:D,3,FALSE)</f>
        <v>611034.19259088603</v>
      </c>
      <c r="J22" s="36">
        <f>VLOOKUP(B22,RMS!B:E,4,FALSE)</f>
        <v>498071.13794803398</v>
      </c>
      <c r="K22" s="37">
        <f t="shared" si="1"/>
        <v>6.3709113979712129E-2</v>
      </c>
      <c r="L22" s="37">
        <f t="shared" si="2"/>
        <v>-0.32734803395578638</v>
      </c>
    </row>
    <row r="23" spans="1:12">
      <c r="A23" s="56"/>
      <c r="B23" s="27">
        <v>34</v>
      </c>
      <c r="C23" s="53" t="s">
        <v>25</v>
      </c>
      <c r="D23" s="53"/>
      <c r="E23" s="30">
        <f>RA!D27</f>
        <v>226574.34899999999</v>
      </c>
      <c r="F23" s="40">
        <f>RA!I27</f>
        <v>64030.008800000003</v>
      </c>
      <c r="G23" s="31">
        <f t="shared" si="0"/>
        <v>162544.34019999998</v>
      </c>
      <c r="H23" s="42">
        <f>RA!J27</f>
        <v>28.260043152545901</v>
      </c>
      <c r="I23" s="35">
        <f>VLOOKUP(B23,RMS!B:D,3,FALSE)</f>
        <v>226574.312175478</v>
      </c>
      <c r="J23" s="36">
        <f>VLOOKUP(B23,RMS!B:E,4,FALSE)</f>
        <v>162544.33138920099</v>
      </c>
      <c r="K23" s="37">
        <f t="shared" si="1"/>
        <v>3.682452198700048E-2</v>
      </c>
      <c r="L23" s="37">
        <f t="shared" si="2"/>
        <v>8.8107989868149161E-3</v>
      </c>
    </row>
    <row r="24" spans="1:12">
      <c r="A24" s="56"/>
      <c r="B24" s="27">
        <v>35</v>
      </c>
      <c r="C24" s="53" t="s">
        <v>26</v>
      </c>
      <c r="D24" s="53"/>
      <c r="E24" s="30">
        <f>RA!D28</f>
        <v>842241.7084</v>
      </c>
      <c r="F24" s="40">
        <f>RA!I28</f>
        <v>36810.322999999997</v>
      </c>
      <c r="G24" s="31">
        <f t="shared" si="0"/>
        <v>805431.38540000003</v>
      </c>
      <c r="H24" s="42">
        <f>RA!J28</f>
        <v>4.3705177068383696</v>
      </c>
      <c r="I24" s="35">
        <f>VLOOKUP(B24,RMS!B:D,3,FALSE)</f>
        <v>842241.70769734494</v>
      </c>
      <c r="J24" s="36">
        <f>VLOOKUP(B24,RMS!B:E,4,FALSE)</f>
        <v>805431.38579932298</v>
      </c>
      <c r="K24" s="37">
        <f t="shared" si="1"/>
        <v>7.026550592854619E-4</v>
      </c>
      <c r="L24" s="37">
        <f t="shared" si="2"/>
        <v>-3.9932294748723507E-4</v>
      </c>
    </row>
    <row r="25" spans="1:12">
      <c r="A25" s="56"/>
      <c r="B25" s="27">
        <v>36</v>
      </c>
      <c r="C25" s="53" t="s">
        <v>27</v>
      </c>
      <c r="D25" s="53"/>
      <c r="E25" s="30">
        <f>RA!D29</f>
        <v>609823.80940000003</v>
      </c>
      <c r="F25" s="40">
        <f>RA!I29</f>
        <v>97875.683499999999</v>
      </c>
      <c r="G25" s="31">
        <f t="shared" si="0"/>
        <v>511948.12590000004</v>
      </c>
      <c r="H25" s="42">
        <f>RA!J29</f>
        <v>16.049829801873301</v>
      </c>
      <c r="I25" s="35">
        <f>VLOOKUP(B25,RMS!B:D,3,FALSE)</f>
        <v>609823.807966372</v>
      </c>
      <c r="J25" s="36">
        <f>VLOOKUP(B25,RMS!B:E,4,FALSE)</f>
        <v>511948.11499093799</v>
      </c>
      <c r="K25" s="37">
        <f t="shared" si="1"/>
        <v>1.4336280291900039E-3</v>
      </c>
      <c r="L25" s="37">
        <f t="shared" si="2"/>
        <v>1.0909062053542584E-2</v>
      </c>
    </row>
    <row r="26" spans="1:12">
      <c r="A26" s="56"/>
      <c r="B26" s="27">
        <v>37</v>
      </c>
      <c r="C26" s="53" t="s">
        <v>28</v>
      </c>
      <c r="D26" s="53"/>
      <c r="E26" s="30">
        <f>RA!D30</f>
        <v>1085518.8622999999</v>
      </c>
      <c r="F26" s="40">
        <f>RA!I30</f>
        <v>164753.78599999999</v>
      </c>
      <c r="G26" s="31">
        <f t="shared" si="0"/>
        <v>920765.07629999996</v>
      </c>
      <c r="H26" s="42">
        <f>RA!J30</f>
        <v>15.177422679779101</v>
      </c>
      <c r="I26" s="35">
        <f>VLOOKUP(B26,RMS!B:D,3,FALSE)</f>
        <v>1085518.8481663701</v>
      </c>
      <c r="J26" s="36">
        <f>VLOOKUP(B26,RMS!B:E,4,FALSE)</f>
        <v>920765.10746732506</v>
      </c>
      <c r="K26" s="37">
        <f t="shared" si="1"/>
        <v>1.4133629854768515E-2</v>
      </c>
      <c r="L26" s="37">
        <f t="shared" si="2"/>
        <v>-3.1167325098067522E-2</v>
      </c>
    </row>
    <row r="27" spans="1:12">
      <c r="A27" s="56"/>
      <c r="B27" s="27">
        <v>38</v>
      </c>
      <c r="C27" s="53" t="s">
        <v>29</v>
      </c>
      <c r="D27" s="53"/>
      <c r="E27" s="30">
        <f>RA!D31</f>
        <v>638598.64379999996</v>
      </c>
      <c r="F27" s="40">
        <f>RA!I31</f>
        <v>41941.125599999999</v>
      </c>
      <c r="G27" s="31">
        <f t="shared" si="0"/>
        <v>596657.51819999993</v>
      </c>
      <c r="H27" s="42">
        <f>RA!J31</f>
        <v>6.5676815958186303</v>
      </c>
      <c r="I27" s="35">
        <f>VLOOKUP(B27,RMS!B:D,3,FALSE)</f>
        <v>638598.54352999805</v>
      </c>
      <c r="J27" s="36">
        <f>VLOOKUP(B27,RMS!B:E,4,FALSE)</f>
        <v>596657.54537876102</v>
      </c>
      <c r="K27" s="37">
        <f t="shared" si="1"/>
        <v>0.10027000191621482</v>
      </c>
      <c r="L27" s="37">
        <f t="shared" si="2"/>
        <v>-2.7178761083632708E-2</v>
      </c>
    </row>
    <row r="28" spans="1:12">
      <c r="A28" s="56"/>
      <c r="B28" s="27">
        <v>39</v>
      </c>
      <c r="C28" s="53" t="s">
        <v>30</v>
      </c>
      <c r="D28" s="53"/>
      <c r="E28" s="30">
        <f>RA!D32</f>
        <v>125945.2831</v>
      </c>
      <c r="F28" s="40">
        <f>RA!I32</f>
        <v>32186.7065</v>
      </c>
      <c r="G28" s="31">
        <f t="shared" si="0"/>
        <v>93758.5766</v>
      </c>
      <c r="H28" s="42">
        <f>RA!J32</f>
        <v>25.556103180493</v>
      </c>
      <c r="I28" s="35">
        <f>VLOOKUP(B28,RMS!B:D,3,FALSE)</f>
        <v>125945.19531379599</v>
      </c>
      <c r="J28" s="36">
        <f>VLOOKUP(B28,RMS!B:E,4,FALSE)</f>
        <v>93758.603267031198</v>
      </c>
      <c r="K28" s="37">
        <f t="shared" si="1"/>
        <v>8.7786204006988555E-2</v>
      </c>
      <c r="L28" s="37">
        <f t="shared" si="2"/>
        <v>-2.6667031197575852E-2</v>
      </c>
    </row>
    <row r="29" spans="1:12">
      <c r="A29" s="56"/>
      <c r="B29" s="27">
        <v>40</v>
      </c>
      <c r="C29" s="53" t="s">
        <v>31</v>
      </c>
      <c r="D29" s="53"/>
      <c r="E29" s="30">
        <f>RA!D33</f>
        <v>103.9319</v>
      </c>
      <c r="F29" s="40">
        <f>RA!I33</f>
        <v>21.807500000000001</v>
      </c>
      <c r="G29" s="31">
        <f t="shared" si="0"/>
        <v>82.124399999999994</v>
      </c>
      <c r="H29" s="42">
        <f>RA!J33</f>
        <v>20.9824894955254</v>
      </c>
      <c r="I29" s="35">
        <f>VLOOKUP(B29,RMS!B:D,3,FALSE)</f>
        <v>103.9318</v>
      </c>
      <c r="J29" s="36">
        <f>VLOOKUP(B29,RMS!B:E,4,FALSE)</f>
        <v>82.124399999999994</v>
      </c>
      <c r="K29" s="37">
        <f t="shared" si="1"/>
        <v>1.0000000000331966E-4</v>
      </c>
      <c r="L29" s="37">
        <f t="shared" si="2"/>
        <v>0</v>
      </c>
    </row>
    <row r="30" spans="1:12">
      <c r="A30" s="56"/>
      <c r="B30" s="27">
        <v>41</v>
      </c>
      <c r="C30" s="53" t="s">
        <v>40</v>
      </c>
      <c r="D30" s="53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6"/>
      <c r="B31" s="27">
        <v>42</v>
      </c>
      <c r="C31" s="53" t="s">
        <v>32</v>
      </c>
      <c r="D31" s="53"/>
      <c r="E31" s="30">
        <f>RA!D35</f>
        <v>131915.7169</v>
      </c>
      <c r="F31" s="40">
        <f>RA!I35</f>
        <v>18317.788499999999</v>
      </c>
      <c r="G31" s="31">
        <f t="shared" si="0"/>
        <v>113597.9284</v>
      </c>
      <c r="H31" s="42">
        <f>RA!J35</f>
        <v>13.8859788131887</v>
      </c>
      <c r="I31" s="35">
        <f>VLOOKUP(B31,RMS!B:D,3,FALSE)</f>
        <v>131915.7164</v>
      </c>
      <c r="J31" s="36">
        <f>VLOOKUP(B31,RMS!B:E,4,FALSE)</f>
        <v>113597.9293</v>
      </c>
      <c r="K31" s="37">
        <f t="shared" si="1"/>
        <v>4.999999946448952E-4</v>
      </c>
      <c r="L31" s="37">
        <f t="shared" si="2"/>
        <v>-8.9999999909196049E-4</v>
      </c>
    </row>
    <row r="32" spans="1:12">
      <c r="A32" s="56"/>
      <c r="B32" s="27">
        <v>71</v>
      </c>
      <c r="C32" s="53" t="s">
        <v>41</v>
      </c>
      <c r="D32" s="53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6"/>
      <c r="B33" s="27">
        <v>72</v>
      </c>
      <c r="C33" s="53" t="s">
        <v>42</v>
      </c>
      <c r="D33" s="53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6"/>
      <c r="B34" s="27">
        <v>73</v>
      </c>
      <c r="C34" s="53" t="s">
        <v>43</v>
      </c>
      <c r="D34" s="53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6"/>
      <c r="B35" s="27">
        <v>75</v>
      </c>
      <c r="C35" s="53" t="s">
        <v>33</v>
      </c>
      <c r="D35" s="53"/>
      <c r="E35" s="30">
        <f>RA!D39</f>
        <v>296943.16249999998</v>
      </c>
      <c r="F35" s="40">
        <f>RA!I39</f>
        <v>14994.5376</v>
      </c>
      <c r="G35" s="31">
        <f t="shared" si="0"/>
        <v>281948.6249</v>
      </c>
      <c r="H35" s="42">
        <f>RA!J39</f>
        <v>5.0496322170745396</v>
      </c>
      <c r="I35" s="35">
        <f>VLOOKUP(B35,RMS!B:D,3,FALSE)</f>
        <v>296943.16239316203</v>
      </c>
      <c r="J35" s="36">
        <f>VLOOKUP(B35,RMS!B:E,4,FALSE)</f>
        <v>281948.626495726</v>
      </c>
      <c r="K35" s="37">
        <f t="shared" si="1"/>
        <v>1.0683794971555471E-4</v>
      </c>
      <c r="L35" s="37">
        <f t="shared" si="2"/>
        <v>-1.595726003870368E-3</v>
      </c>
    </row>
    <row r="36" spans="1:12">
      <c r="A36" s="56"/>
      <c r="B36" s="27">
        <v>76</v>
      </c>
      <c r="C36" s="53" t="s">
        <v>34</v>
      </c>
      <c r="D36" s="53"/>
      <c r="E36" s="30">
        <f>RA!D40</f>
        <v>347876.81339999998</v>
      </c>
      <c r="F36" s="40">
        <f>RA!I40</f>
        <v>21726.088100000001</v>
      </c>
      <c r="G36" s="31">
        <f t="shared" si="0"/>
        <v>326150.72529999999</v>
      </c>
      <c r="H36" s="42">
        <f>RA!J40</f>
        <v>6.2453395176466202</v>
      </c>
      <c r="I36" s="35">
        <f>VLOOKUP(B36,RMS!B:D,3,FALSE)</f>
        <v>347876.80836068402</v>
      </c>
      <c r="J36" s="36">
        <f>VLOOKUP(B36,RMS!B:E,4,FALSE)</f>
        <v>326150.72494444402</v>
      </c>
      <c r="K36" s="37">
        <f t="shared" si="1"/>
        <v>5.039315961766988E-3</v>
      </c>
      <c r="L36" s="37">
        <f t="shared" si="2"/>
        <v>3.5555596696212888E-4</v>
      </c>
    </row>
    <row r="37" spans="1:12">
      <c r="A37" s="56"/>
      <c r="B37" s="27">
        <v>77</v>
      </c>
      <c r="C37" s="53" t="s">
        <v>44</v>
      </c>
      <c r="D37" s="53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6"/>
      <c r="B38" s="27">
        <v>78</v>
      </c>
      <c r="C38" s="53" t="s">
        <v>45</v>
      </c>
      <c r="D38" s="53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6"/>
      <c r="B39" s="27">
        <v>99</v>
      </c>
      <c r="C39" s="53" t="s">
        <v>35</v>
      </c>
      <c r="D39" s="53"/>
      <c r="E39" s="30">
        <f>RA!D43</f>
        <v>12094.528899999999</v>
      </c>
      <c r="F39" s="40">
        <f>RA!I43</f>
        <v>1751.6089999999999</v>
      </c>
      <c r="G39" s="31">
        <f t="shared" si="0"/>
        <v>10342.919899999999</v>
      </c>
      <c r="H39" s="42">
        <f>RA!J43</f>
        <v>14.482655872606999</v>
      </c>
      <c r="I39" s="35">
        <f>VLOOKUP(B39,RMS!B:D,3,FALSE)</f>
        <v>12094.529006883</v>
      </c>
      <c r="J39" s="36">
        <f>VLOOKUP(B39,RMS!B:E,4,FALSE)</f>
        <v>10342.9195976099</v>
      </c>
      <c r="K39" s="37">
        <f t="shared" si="1"/>
        <v>-1.0688300062611233E-4</v>
      </c>
      <c r="L39" s="37">
        <f t="shared" si="2"/>
        <v>3.0239009902288672E-4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9.25" style="1" bestFit="1" customWidth="1"/>
    <col min="17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3" t="s">
        <v>54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43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3" t="s">
        <v>55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5" t="s">
        <v>64</v>
      </c>
      <c r="P5" s="5" t="s">
        <v>65</v>
      </c>
      <c r="Q5" s="5" t="s">
        <v>66</v>
      </c>
      <c r="R5" s="5" t="s">
        <v>67</v>
      </c>
      <c r="S5" s="5" t="s">
        <v>68</v>
      </c>
      <c r="T5" s="5" t="s">
        <v>69</v>
      </c>
      <c r="U5" s="14" t="s">
        <v>70</v>
      </c>
    </row>
    <row r="6" spans="1:23" ht="12" thickBot="1">
      <c r="A6" s="6" t="s">
        <v>3</v>
      </c>
      <c r="B6" s="62" t="s">
        <v>4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4" t="s">
        <v>5</v>
      </c>
      <c r="B7" s="65"/>
      <c r="C7" s="66"/>
      <c r="D7" s="7">
        <v>14936549.5276</v>
      </c>
      <c r="E7" s="7">
        <v>17845898</v>
      </c>
      <c r="F7" s="44">
        <v>83.697382600752306</v>
      </c>
      <c r="G7" s="16"/>
      <c r="H7" s="16"/>
      <c r="I7" s="7">
        <v>1300420.9606000001</v>
      </c>
      <c r="J7" s="44">
        <v>8.7063009980789801</v>
      </c>
      <c r="K7" s="16"/>
      <c r="L7" s="16"/>
      <c r="M7" s="16"/>
      <c r="N7" s="7">
        <v>461224902.63429999</v>
      </c>
      <c r="O7" s="7">
        <v>1319137875.3668001</v>
      </c>
      <c r="P7" s="7">
        <v>983238</v>
      </c>
      <c r="Q7" s="7">
        <v>1163370</v>
      </c>
      <c r="R7" s="44">
        <v>-15.4836380515227</v>
      </c>
      <c r="S7" s="7">
        <v>17.403005290072201</v>
      </c>
      <c r="T7" s="7">
        <v>18.5384374291068</v>
      </c>
      <c r="U7" s="70">
        <v>-6.1247456446998996</v>
      </c>
    </row>
    <row r="8" spans="1:23" ht="12" thickBot="1">
      <c r="A8" s="67">
        <v>41484</v>
      </c>
      <c r="B8" s="57" t="s">
        <v>6</v>
      </c>
      <c r="C8" s="58"/>
      <c r="D8" s="8">
        <v>494812.14689999999</v>
      </c>
      <c r="E8" s="8">
        <v>475444</v>
      </c>
      <c r="F8" s="45">
        <v>104.073696776066</v>
      </c>
      <c r="G8" s="9"/>
      <c r="H8" s="9"/>
      <c r="I8" s="8">
        <v>86142.481599999999</v>
      </c>
      <c r="J8" s="45">
        <v>17.409128320653199</v>
      </c>
      <c r="K8" s="9"/>
      <c r="L8" s="9"/>
      <c r="M8" s="9"/>
      <c r="N8" s="8">
        <v>15700273.7458</v>
      </c>
      <c r="O8" s="8">
        <v>41166043.990199998</v>
      </c>
      <c r="P8" s="8">
        <v>23210</v>
      </c>
      <c r="Q8" s="8">
        <v>27271</v>
      </c>
      <c r="R8" s="45">
        <v>-14.8912764475083</v>
      </c>
      <c r="S8" s="8">
        <v>25.084279620853099</v>
      </c>
      <c r="T8" s="8">
        <v>24.3567888966301</v>
      </c>
      <c r="U8" s="71">
        <v>2.98680884130671</v>
      </c>
    </row>
    <row r="9" spans="1:23" ht="12" thickBot="1">
      <c r="A9" s="68"/>
      <c r="B9" s="57" t="s">
        <v>7</v>
      </c>
      <c r="C9" s="58"/>
      <c r="D9" s="8">
        <v>97029.177299999996</v>
      </c>
      <c r="E9" s="8">
        <v>108681</v>
      </c>
      <c r="F9" s="45">
        <v>89.278877908742103</v>
      </c>
      <c r="G9" s="9"/>
      <c r="H9" s="9"/>
      <c r="I9" s="8">
        <v>20221.702499999999</v>
      </c>
      <c r="J9" s="45">
        <v>20.8408471170249</v>
      </c>
      <c r="K9" s="9"/>
      <c r="L9" s="9"/>
      <c r="M9" s="9"/>
      <c r="N9" s="8">
        <v>3103694.3980999999</v>
      </c>
      <c r="O9" s="8">
        <v>8186669.6194000002</v>
      </c>
      <c r="P9" s="8">
        <v>6330</v>
      </c>
      <c r="Q9" s="8">
        <v>7214</v>
      </c>
      <c r="R9" s="45">
        <v>-12.2539506515109</v>
      </c>
      <c r="S9" s="8">
        <v>17.758281200631899</v>
      </c>
      <c r="T9" s="8">
        <v>17.744265317438298</v>
      </c>
      <c r="U9" s="71">
        <v>7.8988241794486005E-2</v>
      </c>
    </row>
    <row r="10" spans="1:23" ht="12" thickBot="1">
      <c r="A10" s="68"/>
      <c r="B10" s="57" t="s">
        <v>8</v>
      </c>
      <c r="C10" s="58"/>
      <c r="D10" s="8">
        <v>137275.0056</v>
      </c>
      <c r="E10" s="8">
        <v>147096</v>
      </c>
      <c r="F10" s="45">
        <v>93.323411649535004</v>
      </c>
      <c r="G10" s="9"/>
      <c r="H10" s="9"/>
      <c r="I10" s="8">
        <v>28869.885999999999</v>
      </c>
      <c r="J10" s="45">
        <v>21.030693733222499</v>
      </c>
      <c r="K10" s="9"/>
      <c r="L10" s="9"/>
      <c r="M10" s="9"/>
      <c r="N10" s="8">
        <v>4663510.7072999999</v>
      </c>
      <c r="O10" s="8">
        <v>13074814.8698</v>
      </c>
      <c r="P10" s="8">
        <v>94158</v>
      </c>
      <c r="Q10" s="8">
        <v>108475</v>
      </c>
      <c r="R10" s="45">
        <v>-13.1984328186218</v>
      </c>
      <c r="S10" s="8">
        <v>1.7216831283587199</v>
      </c>
      <c r="T10" s="8">
        <v>2.0298075132519</v>
      </c>
      <c r="U10" s="71">
        <v>-15.179980509558099</v>
      </c>
    </row>
    <row r="11" spans="1:23" ht="12" thickBot="1">
      <c r="A11" s="68"/>
      <c r="B11" s="57" t="s">
        <v>9</v>
      </c>
      <c r="C11" s="58"/>
      <c r="D11" s="8">
        <v>38258.167399999998</v>
      </c>
      <c r="E11" s="8">
        <v>48407</v>
      </c>
      <c r="F11" s="45">
        <v>79.034369822546296</v>
      </c>
      <c r="G11" s="9"/>
      <c r="H11" s="9"/>
      <c r="I11" s="8">
        <v>6255.4008000000003</v>
      </c>
      <c r="J11" s="45">
        <v>16.3504977501876</v>
      </c>
      <c r="K11" s="9"/>
      <c r="L11" s="9"/>
      <c r="M11" s="9"/>
      <c r="N11" s="8">
        <v>1379229.8573</v>
      </c>
      <c r="O11" s="8">
        <v>4598050.165</v>
      </c>
      <c r="P11" s="8">
        <v>2326</v>
      </c>
      <c r="Q11" s="8">
        <v>2960</v>
      </c>
      <c r="R11" s="45">
        <v>-21.418918918918902</v>
      </c>
      <c r="S11" s="8">
        <v>19.663779019776399</v>
      </c>
      <c r="T11" s="8">
        <v>19.9107027027027</v>
      </c>
      <c r="U11" s="71">
        <v>-1.24015554153568</v>
      </c>
    </row>
    <row r="12" spans="1:23" ht="12" thickBot="1">
      <c r="A12" s="68"/>
      <c r="B12" s="57" t="s">
        <v>10</v>
      </c>
      <c r="C12" s="58"/>
      <c r="D12" s="8">
        <v>107559.51270000001</v>
      </c>
      <c r="E12" s="8">
        <v>135407</v>
      </c>
      <c r="F12" s="45">
        <v>79.434233606829807</v>
      </c>
      <c r="G12" s="9"/>
      <c r="H12" s="9"/>
      <c r="I12" s="8">
        <v>8454.6646000000001</v>
      </c>
      <c r="J12" s="45">
        <v>7.8604526812810702</v>
      </c>
      <c r="K12" s="9"/>
      <c r="L12" s="9"/>
      <c r="M12" s="9"/>
      <c r="N12" s="8">
        <v>4744884.2483000001</v>
      </c>
      <c r="O12" s="8">
        <v>17786275.029100001</v>
      </c>
      <c r="P12" s="8">
        <v>1735</v>
      </c>
      <c r="Q12" s="8">
        <v>2544</v>
      </c>
      <c r="R12" s="45">
        <v>-31.8003144654088</v>
      </c>
      <c r="S12" s="8">
        <v>74.404512968299699</v>
      </c>
      <c r="T12" s="8">
        <v>83.863958333333301</v>
      </c>
      <c r="U12" s="71">
        <v>-11.279512144460501</v>
      </c>
    </row>
    <row r="13" spans="1:23" ht="12" thickBot="1">
      <c r="A13" s="68"/>
      <c r="B13" s="57" t="s">
        <v>11</v>
      </c>
      <c r="C13" s="58"/>
      <c r="D13" s="8">
        <v>242046.57320000001</v>
      </c>
      <c r="E13" s="8">
        <v>335051</v>
      </c>
      <c r="F13" s="45">
        <v>72.241710426173896</v>
      </c>
      <c r="G13" s="9"/>
      <c r="H13" s="9"/>
      <c r="I13" s="8">
        <v>61872.8289</v>
      </c>
      <c r="J13" s="45">
        <v>25.562365160557501</v>
      </c>
      <c r="K13" s="9"/>
      <c r="L13" s="9"/>
      <c r="M13" s="9"/>
      <c r="N13" s="8">
        <v>8458082.5789999999</v>
      </c>
      <c r="O13" s="8">
        <v>23188399.851300001</v>
      </c>
      <c r="P13" s="8">
        <v>10326</v>
      </c>
      <c r="Q13" s="8">
        <v>14416</v>
      </c>
      <c r="R13" s="45">
        <v>-28.371254162042199</v>
      </c>
      <c r="S13" s="8">
        <v>27.635748595777699</v>
      </c>
      <c r="T13" s="8">
        <v>27.9336091842397</v>
      </c>
      <c r="U13" s="71">
        <v>-1.0663161587803001</v>
      </c>
    </row>
    <row r="14" spans="1:23" ht="12" thickBot="1">
      <c r="A14" s="68"/>
      <c r="B14" s="57" t="s">
        <v>12</v>
      </c>
      <c r="C14" s="58"/>
      <c r="D14" s="8">
        <v>142294.79519999999</v>
      </c>
      <c r="E14" s="8">
        <v>152124</v>
      </c>
      <c r="F14" s="45">
        <v>93.538688964266001</v>
      </c>
      <c r="G14" s="9"/>
      <c r="H14" s="9"/>
      <c r="I14" s="8">
        <v>2764.2046999999998</v>
      </c>
      <c r="J14" s="45">
        <v>1.9425901672052199</v>
      </c>
      <c r="K14" s="9"/>
      <c r="L14" s="9"/>
      <c r="M14" s="9"/>
      <c r="N14" s="8">
        <v>4512434.3031000001</v>
      </c>
      <c r="O14" s="8">
        <v>13138157.9254</v>
      </c>
      <c r="P14" s="8">
        <v>3015</v>
      </c>
      <c r="Q14" s="8">
        <v>3702</v>
      </c>
      <c r="R14" s="45">
        <v>-18.5575364667747</v>
      </c>
      <c r="S14" s="8">
        <v>55.841134328358201</v>
      </c>
      <c r="T14" s="8">
        <v>56.417531064289598</v>
      </c>
      <c r="U14" s="71">
        <v>-1.02166246033444</v>
      </c>
    </row>
    <row r="15" spans="1:23" ht="12" thickBot="1">
      <c r="A15" s="68"/>
      <c r="B15" s="57" t="s">
        <v>13</v>
      </c>
      <c r="C15" s="58"/>
      <c r="D15" s="8">
        <v>84791.749200000006</v>
      </c>
      <c r="E15" s="8">
        <v>92449</v>
      </c>
      <c r="F15" s="45">
        <v>91.717324362621596</v>
      </c>
      <c r="G15" s="9"/>
      <c r="H15" s="9"/>
      <c r="I15" s="8">
        <v>6583.2902000000004</v>
      </c>
      <c r="J15" s="45">
        <v>7.7640693370670499</v>
      </c>
      <c r="K15" s="9"/>
      <c r="L15" s="9"/>
      <c r="M15" s="9"/>
      <c r="N15" s="8">
        <v>3324723.5279999999</v>
      </c>
      <c r="O15" s="8">
        <v>8832375.3377</v>
      </c>
      <c r="P15" s="8">
        <v>4288</v>
      </c>
      <c r="Q15" s="8">
        <v>5460</v>
      </c>
      <c r="R15" s="45">
        <v>-21.465201465201499</v>
      </c>
      <c r="S15" s="8">
        <v>23.254829757462701</v>
      </c>
      <c r="T15" s="8">
        <v>24.387170329670301</v>
      </c>
      <c r="U15" s="71">
        <v>-4.6431814634517004</v>
      </c>
    </row>
    <row r="16" spans="1:23" ht="12" thickBot="1">
      <c r="A16" s="68"/>
      <c r="B16" s="57" t="s">
        <v>14</v>
      </c>
      <c r="C16" s="58"/>
      <c r="D16" s="8">
        <v>1024704.8349</v>
      </c>
      <c r="E16" s="8">
        <v>880659</v>
      </c>
      <c r="F16" s="45">
        <v>116.35659601502999</v>
      </c>
      <c r="G16" s="9"/>
      <c r="H16" s="9"/>
      <c r="I16" s="8">
        <v>-79355.8315</v>
      </c>
      <c r="J16" s="45">
        <v>-7.7442624253592296</v>
      </c>
      <c r="K16" s="9"/>
      <c r="L16" s="9"/>
      <c r="M16" s="9"/>
      <c r="N16" s="8">
        <v>27414730.249299999</v>
      </c>
      <c r="O16" s="8">
        <v>74110725.659600005</v>
      </c>
      <c r="P16" s="8">
        <v>69696</v>
      </c>
      <c r="Q16" s="8">
        <v>81835</v>
      </c>
      <c r="R16" s="45">
        <v>-14.8335064458972</v>
      </c>
      <c r="S16" s="8">
        <v>17.1480337465565</v>
      </c>
      <c r="T16" s="8">
        <v>14.8229671900776</v>
      </c>
      <c r="U16" s="71">
        <v>15.6855677184206</v>
      </c>
    </row>
    <row r="17" spans="1:21" ht="12" thickBot="1">
      <c r="A17" s="68"/>
      <c r="B17" s="57" t="s">
        <v>15</v>
      </c>
      <c r="C17" s="58"/>
      <c r="D17" s="8">
        <v>628561.4423</v>
      </c>
      <c r="E17" s="8">
        <v>687787</v>
      </c>
      <c r="F17" s="45">
        <v>91.388968139845602</v>
      </c>
      <c r="G17" s="9"/>
      <c r="H17" s="9"/>
      <c r="I17" s="8">
        <v>38551.459300000002</v>
      </c>
      <c r="J17" s="45">
        <v>6.1332841478367603</v>
      </c>
      <c r="K17" s="9"/>
      <c r="L17" s="9"/>
      <c r="M17" s="9"/>
      <c r="N17" s="8">
        <v>15531085.6873</v>
      </c>
      <c r="O17" s="8">
        <v>52382754.803099997</v>
      </c>
      <c r="P17" s="8">
        <v>12186</v>
      </c>
      <c r="Q17" s="8">
        <v>14165</v>
      </c>
      <c r="R17" s="45">
        <v>-13.9710554182845</v>
      </c>
      <c r="S17" s="8">
        <v>60.406901362218903</v>
      </c>
      <c r="T17" s="8">
        <v>55.571243205083</v>
      </c>
      <c r="U17" s="71">
        <v>8.7017275091187507</v>
      </c>
    </row>
    <row r="18" spans="1:21" ht="12" thickBot="1">
      <c r="A18" s="68"/>
      <c r="B18" s="57" t="s">
        <v>16</v>
      </c>
      <c r="C18" s="58"/>
      <c r="D18" s="8">
        <v>1574119.0736</v>
      </c>
      <c r="E18" s="8">
        <v>1658911</v>
      </c>
      <c r="F18" s="45">
        <v>94.888699490207699</v>
      </c>
      <c r="G18" s="9"/>
      <c r="H18" s="9"/>
      <c r="I18" s="8">
        <v>123201.7047</v>
      </c>
      <c r="J18" s="45">
        <v>7.8267080785850904</v>
      </c>
      <c r="K18" s="9"/>
      <c r="L18" s="9"/>
      <c r="M18" s="9"/>
      <c r="N18" s="8">
        <v>47464184.739500001</v>
      </c>
      <c r="O18" s="8">
        <v>127958357.9931</v>
      </c>
      <c r="P18" s="8">
        <v>89796</v>
      </c>
      <c r="Q18" s="8">
        <v>105168</v>
      </c>
      <c r="R18" s="45">
        <v>-14.616613418530401</v>
      </c>
      <c r="S18" s="8">
        <v>20.521851604748498</v>
      </c>
      <c r="T18" s="8">
        <v>23.384536080366701</v>
      </c>
      <c r="U18" s="71">
        <v>-12.241784338931501</v>
      </c>
    </row>
    <row r="19" spans="1:21" ht="12" thickBot="1">
      <c r="A19" s="68"/>
      <c r="B19" s="57" t="s">
        <v>17</v>
      </c>
      <c r="C19" s="58"/>
      <c r="D19" s="8">
        <v>406886.50919999997</v>
      </c>
      <c r="E19" s="8">
        <v>522507</v>
      </c>
      <c r="F19" s="45">
        <v>77.871972853952201</v>
      </c>
      <c r="G19" s="9"/>
      <c r="H19" s="9"/>
      <c r="I19" s="8">
        <v>45003.073400000001</v>
      </c>
      <c r="J19" s="45">
        <v>11.0603503390866</v>
      </c>
      <c r="K19" s="9"/>
      <c r="L19" s="9"/>
      <c r="M19" s="9"/>
      <c r="N19" s="8">
        <v>13900462.959799999</v>
      </c>
      <c r="O19" s="8">
        <v>45956486.516999997</v>
      </c>
      <c r="P19" s="8">
        <v>9359</v>
      </c>
      <c r="Q19" s="8">
        <v>11515</v>
      </c>
      <c r="R19" s="45">
        <v>-18.723404255319199</v>
      </c>
      <c r="S19" s="8">
        <v>51.1175082807992</v>
      </c>
      <c r="T19" s="8">
        <v>53.366495874945699</v>
      </c>
      <c r="U19" s="71">
        <v>-4.2142313398589497</v>
      </c>
    </row>
    <row r="20" spans="1:21" ht="12" thickBot="1">
      <c r="A20" s="68"/>
      <c r="B20" s="57" t="s">
        <v>18</v>
      </c>
      <c r="C20" s="58"/>
      <c r="D20" s="8">
        <v>807298.5871</v>
      </c>
      <c r="E20" s="8">
        <v>752645</v>
      </c>
      <c r="F20" s="45">
        <v>107.26153592995399</v>
      </c>
      <c r="G20" s="9"/>
      <c r="H20" s="9"/>
      <c r="I20" s="8">
        <v>4908.0734000000002</v>
      </c>
      <c r="J20" s="45">
        <v>0.60796259010323705</v>
      </c>
      <c r="K20" s="9"/>
      <c r="L20" s="9"/>
      <c r="M20" s="9"/>
      <c r="N20" s="8">
        <v>25285474.552900001</v>
      </c>
      <c r="O20" s="8">
        <v>75802605.418300003</v>
      </c>
      <c r="P20" s="8">
        <v>34754</v>
      </c>
      <c r="Q20" s="8">
        <v>41889</v>
      </c>
      <c r="R20" s="45">
        <v>-17.033111318007101</v>
      </c>
      <c r="S20" s="8">
        <v>26.598756977614102</v>
      </c>
      <c r="T20" s="8">
        <v>35.249336341282898</v>
      </c>
      <c r="U20" s="71">
        <v>-24.5411127174543</v>
      </c>
    </row>
    <row r="21" spans="1:21" ht="12" thickBot="1">
      <c r="A21" s="68"/>
      <c r="B21" s="57" t="s">
        <v>19</v>
      </c>
      <c r="C21" s="58"/>
      <c r="D21" s="8">
        <v>319510.24839999998</v>
      </c>
      <c r="E21" s="8">
        <v>353905</v>
      </c>
      <c r="F21" s="45">
        <v>90.281360365069702</v>
      </c>
      <c r="G21" s="9"/>
      <c r="H21" s="9"/>
      <c r="I21" s="8">
        <v>22477.576799999999</v>
      </c>
      <c r="J21" s="45">
        <v>7.0350096475966399</v>
      </c>
      <c r="K21" s="9"/>
      <c r="L21" s="9"/>
      <c r="M21" s="9"/>
      <c r="N21" s="8">
        <v>10531409.906400001</v>
      </c>
      <c r="O21" s="8">
        <v>27412811.044100001</v>
      </c>
      <c r="P21" s="8">
        <v>31706</v>
      </c>
      <c r="Q21" s="8">
        <v>37753</v>
      </c>
      <c r="R21" s="45">
        <v>-16.017270150716499</v>
      </c>
      <c r="S21" s="8">
        <v>11.5671387056078</v>
      </c>
      <c r="T21" s="8">
        <v>11.780098529918201</v>
      </c>
      <c r="U21" s="71">
        <v>-1.8077932350864701</v>
      </c>
    </row>
    <row r="22" spans="1:21" ht="12" thickBot="1">
      <c r="A22" s="68"/>
      <c r="B22" s="57" t="s">
        <v>20</v>
      </c>
      <c r="C22" s="58"/>
      <c r="D22" s="8">
        <v>1132990.6839000001</v>
      </c>
      <c r="E22" s="8">
        <v>1028229</v>
      </c>
      <c r="F22" s="45">
        <v>110.188555652486</v>
      </c>
      <c r="G22" s="9"/>
      <c r="H22" s="9"/>
      <c r="I22" s="8">
        <v>121246.78109999999</v>
      </c>
      <c r="J22" s="45">
        <v>10.701480852661801</v>
      </c>
      <c r="K22" s="9"/>
      <c r="L22" s="9"/>
      <c r="M22" s="9"/>
      <c r="N22" s="8">
        <v>33570461.637599997</v>
      </c>
      <c r="O22" s="8">
        <v>99317121.268700004</v>
      </c>
      <c r="P22" s="8">
        <v>78285</v>
      </c>
      <c r="Q22" s="8">
        <v>90270</v>
      </c>
      <c r="R22" s="45">
        <v>-13.276836158192101</v>
      </c>
      <c r="S22" s="8">
        <v>16.9708687551894</v>
      </c>
      <c r="T22" s="8">
        <v>17.107601635094699</v>
      </c>
      <c r="U22" s="71">
        <v>-0.79925218520897601</v>
      </c>
    </row>
    <row r="23" spans="1:21" ht="12" thickBot="1">
      <c r="A23" s="68"/>
      <c r="B23" s="57" t="s">
        <v>21</v>
      </c>
      <c r="C23" s="58"/>
      <c r="D23" s="8">
        <v>2248636.3102000002</v>
      </c>
      <c r="E23" s="8">
        <v>2420055</v>
      </c>
      <c r="F23" s="45">
        <v>92.916744049205505</v>
      </c>
      <c r="G23" s="9"/>
      <c r="H23" s="9"/>
      <c r="I23" s="8">
        <v>121011.0969</v>
      </c>
      <c r="J23" s="45">
        <v>5.3815326360729703</v>
      </c>
      <c r="K23" s="9"/>
      <c r="L23" s="9"/>
      <c r="M23" s="9"/>
      <c r="N23" s="8">
        <v>71549310.715499997</v>
      </c>
      <c r="O23" s="8">
        <v>201394602.66819999</v>
      </c>
      <c r="P23" s="8">
        <v>81154</v>
      </c>
      <c r="Q23" s="8">
        <v>98913</v>
      </c>
      <c r="R23" s="45">
        <v>-17.954161738093099</v>
      </c>
      <c r="S23" s="8">
        <v>32.449427137294499</v>
      </c>
      <c r="T23" s="8">
        <v>33.148217118073497</v>
      </c>
      <c r="U23" s="71">
        <v>-2.1080771200751198</v>
      </c>
    </row>
    <row r="24" spans="1:21" ht="12" thickBot="1">
      <c r="A24" s="68"/>
      <c r="B24" s="57" t="s">
        <v>22</v>
      </c>
      <c r="C24" s="58"/>
      <c r="D24" s="8">
        <v>306863.01679999998</v>
      </c>
      <c r="E24" s="8">
        <v>382076</v>
      </c>
      <c r="F24" s="45">
        <v>80.314653838503304</v>
      </c>
      <c r="G24" s="9"/>
      <c r="H24" s="9"/>
      <c r="I24" s="8">
        <v>53182.102500000001</v>
      </c>
      <c r="J24" s="45">
        <v>17.3308934568227</v>
      </c>
      <c r="K24" s="9"/>
      <c r="L24" s="9"/>
      <c r="M24" s="9"/>
      <c r="N24" s="8">
        <v>8830721.5199999996</v>
      </c>
      <c r="O24" s="8">
        <v>22605686.6776</v>
      </c>
      <c r="P24" s="8">
        <v>35140</v>
      </c>
      <c r="Q24" s="8">
        <v>40160</v>
      </c>
      <c r="R24" s="45">
        <v>-12.5</v>
      </c>
      <c r="S24" s="8">
        <v>10.158012868525899</v>
      </c>
      <c r="T24" s="8">
        <v>10.297363814741001</v>
      </c>
      <c r="U24" s="71">
        <v>-1.35326816379601</v>
      </c>
    </row>
    <row r="25" spans="1:21" ht="12" thickBot="1">
      <c r="A25" s="68"/>
      <c r="B25" s="57" t="s">
        <v>23</v>
      </c>
      <c r="C25" s="58"/>
      <c r="D25" s="8">
        <v>214240.62779999999</v>
      </c>
      <c r="E25" s="8">
        <v>283813</v>
      </c>
      <c r="F25" s="45">
        <v>75.486544943325399</v>
      </c>
      <c r="G25" s="9"/>
      <c r="H25" s="9"/>
      <c r="I25" s="8">
        <v>21657.554899999999</v>
      </c>
      <c r="J25" s="45">
        <v>10.108985920363301</v>
      </c>
      <c r="K25" s="9"/>
      <c r="L25" s="9"/>
      <c r="M25" s="9"/>
      <c r="N25" s="8">
        <v>6318940.6947999997</v>
      </c>
      <c r="O25" s="8">
        <v>17078401.229200002</v>
      </c>
      <c r="P25" s="8">
        <v>18142</v>
      </c>
      <c r="Q25" s="8">
        <v>21743</v>
      </c>
      <c r="R25" s="45">
        <v>-16.561652025939399</v>
      </c>
      <c r="S25" s="8">
        <v>13.2598751626061</v>
      </c>
      <c r="T25" s="8">
        <v>13.0714667341213</v>
      </c>
      <c r="U25" s="71">
        <v>1.44137174746399</v>
      </c>
    </row>
    <row r="26" spans="1:21" ht="12" thickBot="1">
      <c r="A26" s="68"/>
      <c r="B26" s="57" t="s">
        <v>24</v>
      </c>
      <c r="C26" s="58"/>
      <c r="D26" s="8">
        <v>611034.25630000001</v>
      </c>
      <c r="E26" s="8">
        <v>547024</v>
      </c>
      <c r="F26" s="45">
        <v>111.701544411214</v>
      </c>
      <c r="G26" s="9"/>
      <c r="H26" s="9"/>
      <c r="I26" s="8">
        <v>112963.4457</v>
      </c>
      <c r="J26" s="45">
        <v>18.487252479759199</v>
      </c>
      <c r="K26" s="9"/>
      <c r="L26" s="9"/>
      <c r="M26" s="9"/>
      <c r="N26" s="8">
        <v>17492307.0132</v>
      </c>
      <c r="O26" s="8">
        <v>46645764.884800002</v>
      </c>
      <c r="P26" s="8">
        <v>44032</v>
      </c>
      <c r="Q26" s="8">
        <v>53024</v>
      </c>
      <c r="R26" s="45">
        <v>-16.9583584791792</v>
      </c>
      <c r="S26" s="8">
        <v>15.8562968477471</v>
      </c>
      <c r="T26" s="8">
        <v>16.819750416792399</v>
      </c>
      <c r="U26" s="71">
        <v>-5.7281085935937304</v>
      </c>
    </row>
    <row r="27" spans="1:21" ht="12" thickBot="1">
      <c r="A27" s="68"/>
      <c r="B27" s="57" t="s">
        <v>25</v>
      </c>
      <c r="C27" s="58"/>
      <c r="D27" s="8">
        <v>226574.34899999999</v>
      </c>
      <c r="E27" s="8">
        <v>282146</v>
      </c>
      <c r="F27" s="45">
        <v>80.303938032082698</v>
      </c>
      <c r="G27" s="9"/>
      <c r="H27" s="9"/>
      <c r="I27" s="8">
        <v>64030.008800000003</v>
      </c>
      <c r="J27" s="45">
        <v>28.260043152545901</v>
      </c>
      <c r="K27" s="9"/>
      <c r="L27" s="9"/>
      <c r="M27" s="9"/>
      <c r="N27" s="8">
        <v>6710096.9923999999</v>
      </c>
      <c r="O27" s="8">
        <v>19098111.187100001</v>
      </c>
      <c r="P27" s="8">
        <v>36763</v>
      </c>
      <c r="Q27" s="8">
        <v>41158</v>
      </c>
      <c r="R27" s="45">
        <v>-10.6783614364158</v>
      </c>
      <c r="S27" s="8">
        <v>7.1852975627669098</v>
      </c>
      <c r="T27" s="8">
        <v>7.2768907186938101</v>
      </c>
      <c r="U27" s="71">
        <v>-1.25868532959558</v>
      </c>
    </row>
    <row r="28" spans="1:21" ht="12" thickBot="1">
      <c r="A28" s="68"/>
      <c r="B28" s="57" t="s">
        <v>26</v>
      </c>
      <c r="C28" s="58"/>
      <c r="D28" s="8">
        <v>842241.7084</v>
      </c>
      <c r="E28" s="8">
        <v>770471</v>
      </c>
      <c r="F28" s="45">
        <v>109.315173238188</v>
      </c>
      <c r="G28" s="9"/>
      <c r="H28" s="9"/>
      <c r="I28" s="8">
        <v>36810.322999999997</v>
      </c>
      <c r="J28" s="45">
        <v>4.3705177068383696</v>
      </c>
      <c r="K28" s="9"/>
      <c r="L28" s="9"/>
      <c r="M28" s="9"/>
      <c r="N28" s="8">
        <v>24560497.621399999</v>
      </c>
      <c r="O28" s="8">
        <v>66339821.017099999</v>
      </c>
      <c r="P28" s="8">
        <v>48832</v>
      </c>
      <c r="Q28" s="8">
        <v>61074</v>
      </c>
      <c r="R28" s="45">
        <v>-20.044536136490201</v>
      </c>
      <c r="S28" s="8">
        <v>17.265625288745099</v>
      </c>
      <c r="T28" s="8">
        <v>17.8778151799456</v>
      </c>
      <c r="U28" s="71">
        <v>-3.4242992504323402</v>
      </c>
    </row>
    <row r="29" spans="1:21" ht="12" thickBot="1">
      <c r="A29" s="68"/>
      <c r="B29" s="57" t="s">
        <v>27</v>
      </c>
      <c r="C29" s="58"/>
      <c r="D29" s="8">
        <v>609823.80940000003</v>
      </c>
      <c r="E29" s="8">
        <v>624922</v>
      </c>
      <c r="F29" s="45">
        <v>97.583987985700603</v>
      </c>
      <c r="G29" s="9"/>
      <c r="H29" s="9"/>
      <c r="I29" s="8">
        <v>97875.683499999999</v>
      </c>
      <c r="J29" s="45">
        <v>16.049829801873301</v>
      </c>
      <c r="K29" s="9"/>
      <c r="L29" s="9"/>
      <c r="M29" s="9"/>
      <c r="N29" s="8">
        <v>15992924.2839</v>
      </c>
      <c r="O29" s="8">
        <v>46855507.415899999</v>
      </c>
      <c r="P29" s="8">
        <v>98638</v>
      </c>
      <c r="Q29" s="8">
        <v>109793</v>
      </c>
      <c r="R29" s="45">
        <v>-10.1600284171122</v>
      </c>
      <c r="S29" s="8">
        <v>6.1914806190312</v>
      </c>
      <c r="T29" s="8">
        <v>6.0854281302086699</v>
      </c>
      <c r="U29" s="71">
        <v>1.7427284745354901</v>
      </c>
    </row>
    <row r="30" spans="1:21" ht="12" thickBot="1">
      <c r="A30" s="68"/>
      <c r="B30" s="57" t="s">
        <v>28</v>
      </c>
      <c r="C30" s="58"/>
      <c r="D30" s="8">
        <v>1085518.8622999999</v>
      </c>
      <c r="E30" s="8">
        <v>1114139</v>
      </c>
      <c r="F30" s="45">
        <v>97.431187876916596</v>
      </c>
      <c r="G30" s="9"/>
      <c r="H30" s="9"/>
      <c r="I30" s="8">
        <v>164753.78599999999</v>
      </c>
      <c r="J30" s="45">
        <v>15.177422679779101</v>
      </c>
      <c r="K30" s="9"/>
      <c r="L30" s="9"/>
      <c r="M30" s="9"/>
      <c r="N30" s="8">
        <v>31726173.285300002</v>
      </c>
      <c r="O30" s="8">
        <v>100214893.7212</v>
      </c>
      <c r="P30" s="8">
        <v>78790</v>
      </c>
      <c r="Q30" s="8">
        <v>94204</v>
      </c>
      <c r="R30" s="45">
        <v>-16.362362532376501</v>
      </c>
      <c r="S30" s="8">
        <v>15.599422317553</v>
      </c>
      <c r="T30" s="8">
        <v>15.8620648178421</v>
      </c>
      <c r="U30" s="71">
        <v>-1.65579010869829</v>
      </c>
    </row>
    <row r="31" spans="1:21" ht="12" thickBot="1">
      <c r="A31" s="68"/>
      <c r="B31" s="57" t="s">
        <v>29</v>
      </c>
      <c r="C31" s="58"/>
      <c r="D31" s="8">
        <v>638598.64379999996</v>
      </c>
      <c r="E31" s="8">
        <v>866805</v>
      </c>
      <c r="F31" s="45">
        <v>73.672699603717106</v>
      </c>
      <c r="G31" s="9"/>
      <c r="H31" s="9"/>
      <c r="I31" s="8">
        <v>41941.125599999999</v>
      </c>
      <c r="J31" s="45">
        <v>6.5676815958186303</v>
      </c>
      <c r="K31" s="9"/>
      <c r="L31" s="9"/>
      <c r="M31" s="9"/>
      <c r="N31" s="8">
        <v>25920110.0836</v>
      </c>
      <c r="O31" s="8">
        <v>75555042.4824</v>
      </c>
      <c r="P31" s="8">
        <v>29244</v>
      </c>
      <c r="Q31" s="8">
        <v>38770</v>
      </c>
      <c r="R31" s="45">
        <v>-24.570544235233399</v>
      </c>
      <c r="S31" s="8">
        <v>24.270426254958299</v>
      </c>
      <c r="T31" s="8">
        <v>28.058004297137</v>
      </c>
      <c r="U31" s="71">
        <v>-13.499099943345399</v>
      </c>
    </row>
    <row r="32" spans="1:21" ht="12" thickBot="1">
      <c r="A32" s="68"/>
      <c r="B32" s="57" t="s">
        <v>30</v>
      </c>
      <c r="C32" s="58"/>
      <c r="D32" s="8">
        <v>125945.2831</v>
      </c>
      <c r="E32" s="8">
        <v>141821</v>
      </c>
      <c r="F32" s="45">
        <v>88.805806685892804</v>
      </c>
      <c r="G32" s="9"/>
      <c r="H32" s="9"/>
      <c r="I32" s="8">
        <v>32186.7065</v>
      </c>
      <c r="J32" s="45">
        <v>25.556103180493</v>
      </c>
      <c r="K32" s="9"/>
      <c r="L32" s="9"/>
      <c r="M32" s="9"/>
      <c r="N32" s="8">
        <v>3785876.9582000002</v>
      </c>
      <c r="O32" s="8">
        <v>12126317.0549</v>
      </c>
      <c r="P32" s="8">
        <v>27776</v>
      </c>
      <c r="Q32" s="8">
        <v>33719</v>
      </c>
      <c r="R32" s="45">
        <v>-17.625077849283802</v>
      </c>
      <c r="S32" s="8">
        <v>5.2544876008064501</v>
      </c>
      <c r="T32" s="8">
        <v>5.1258557104303204</v>
      </c>
      <c r="U32" s="71">
        <v>2.5094715427588898</v>
      </c>
    </row>
    <row r="33" spans="1:21" ht="12" thickBot="1">
      <c r="A33" s="68"/>
      <c r="B33" s="57" t="s">
        <v>31</v>
      </c>
      <c r="C33" s="58"/>
      <c r="D33" s="8">
        <v>103.9319</v>
      </c>
      <c r="E33" s="9"/>
      <c r="F33" s="9"/>
      <c r="G33" s="9"/>
      <c r="H33" s="9"/>
      <c r="I33" s="8">
        <v>21.807500000000001</v>
      </c>
      <c r="J33" s="45">
        <v>20.9824894955254</v>
      </c>
      <c r="K33" s="9"/>
      <c r="L33" s="9"/>
      <c r="M33" s="9"/>
      <c r="N33" s="8">
        <v>3096.6102000000001</v>
      </c>
      <c r="O33" s="8">
        <v>9463.1831000000002</v>
      </c>
      <c r="P33" s="8">
        <v>20</v>
      </c>
      <c r="Q33" s="8">
        <v>17</v>
      </c>
      <c r="R33" s="45">
        <v>17.647058823529399</v>
      </c>
      <c r="S33" s="8">
        <v>6.46</v>
      </c>
      <c r="T33" s="8">
        <v>4.5935294117647096</v>
      </c>
      <c r="U33" s="71">
        <v>40.632603406325998</v>
      </c>
    </row>
    <row r="34" spans="1:21" ht="12" thickBot="1">
      <c r="A34" s="68"/>
      <c r="B34" s="57" t="s">
        <v>40</v>
      </c>
      <c r="C34" s="58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9"/>
      <c r="R34" s="9"/>
      <c r="S34" s="9"/>
      <c r="T34" s="9"/>
      <c r="U34" s="17"/>
    </row>
    <row r="35" spans="1:21" ht="12" thickBot="1">
      <c r="A35" s="68"/>
      <c r="B35" s="57" t="s">
        <v>32</v>
      </c>
      <c r="C35" s="58"/>
      <c r="D35" s="8">
        <v>131915.7169</v>
      </c>
      <c r="E35" s="8">
        <v>176043</v>
      </c>
      <c r="F35" s="45">
        <v>74.933804184205002</v>
      </c>
      <c r="G35" s="9"/>
      <c r="H35" s="9"/>
      <c r="I35" s="8">
        <v>18317.788499999999</v>
      </c>
      <c r="J35" s="45">
        <v>13.8859788131887</v>
      </c>
      <c r="K35" s="9"/>
      <c r="L35" s="9"/>
      <c r="M35" s="9"/>
      <c r="N35" s="8">
        <v>3906592.1578000002</v>
      </c>
      <c r="O35" s="8">
        <v>7536936.2149</v>
      </c>
      <c r="P35" s="8">
        <v>11172</v>
      </c>
      <c r="Q35" s="8">
        <v>12910</v>
      </c>
      <c r="R35" s="45">
        <v>-13.462432223082899</v>
      </c>
      <c r="S35" s="8">
        <v>11.8295915861081</v>
      </c>
      <c r="T35" s="8">
        <v>12.164708869093699</v>
      </c>
      <c r="U35" s="71">
        <v>-2.7548319206965699</v>
      </c>
    </row>
    <row r="36" spans="1:21" ht="12" customHeight="1" thickBot="1">
      <c r="A36" s="68"/>
      <c r="B36" s="57" t="s">
        <v>41</v>
      </c>
      <c r="C36" s="58"/>
      <c r="D36" s="9"/>
      <c r="E36" s="8">
        <v>558412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8"/>
      <c r="B37" s="57" t="s">
        <v>42</v>
      </c>
      <c r="C37" s="58"/>
      <c r="D37" s="9"/>
      <c r="E37" s="8">
        <v>455437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8"/>
      <c r="B38" s="57" t="s">
        <v>43</v>
      </c>
      <c r="C38" s="58"/>
      <c r="D38" s="9"/>
      <c r="E38" s="8">
        <v>333883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8"/>
      <c r="B39" s="57" t="s">
        <v>33</v>
      </c>
      <c r="C39" s="58"/>
      <c r="D39" s="8">
        <v>296943.16249999998</v>
      </c>
      <c r="E39" s="8">
        <v>394167</v>
      </c>
      <c r="F39" s="45">
        <v>75.334353839869905</v>
      </c>
      <c r="G39" s="9"/>
      <c r="H39" s="9"/>
      <c r="I39" s="8">
        <v>14994.5376</v>
      </c>
      <c r="J39" s="45">
        <v>5.0496322170745396</v>
      </c>
      <c r="K39" s="9"/>
      <c r="L39" s="9"/>
      <c r="M39" s="9"/>
      <c r="N39" s="8">
        <v>10387225.399700001</v>
      </c>
      <c r="O39" s="8">
        <v>27246525.832199998</v>
      </c>
      <c r="P39" s="8">
        <v>478</v>
      </c>
      <c r="Q39" s="8">
        <v>601</v>
      </c>
      <c r="R39" s="45">
        <v>-20.4658901830283</v>
      </c>
      <c r="S39" s="8">
        <v>748.60983263598303</v>
      </c>
      <c r="T39" s="8">
        <v>745.55407653910197</v>
      </c>
      <c r="U39" s="71">
        <v>0.40986377689284897</v>
      </c>
    </row>
    <row r="40" spans="1:21" ht="12" thickBot="1">
      <c r="A40" s="68"/>
      <c r="B40" s="57" t="s">
        <v>34</v>
      </c>
      <c r="C40" s="58"/>
      <c r="D40" s="8">
        <v>347876.81339999998</v>
      </c>
      <c r="E40" s="8">
        <v>910419</v>
      </c>
      <c r="F40" s="45">
        <v>38.2106275681856</v>
      </c>
      <c r="G40" s="9"/>
      <c r="H40" s="9"/>
      <c r="I40" s="8">
        <v>21726.088100000001</v>
      </c>
      <c r="J40" s="45">
        <v>6.2453395176466202</v>
      </c>
      <c r="K40" s="9"/>
      <c r="L40" s="9"/>
      <c r="M40" s="9"/>
      <c r="N40" s="8">
        <v>13287692.0395</v>
      </c>
      <c r="O40" s="8">
        <v>40038229.701300003</v>
      </c>
      <c r="P40" s="8">
        <v>1845</v>
      </c>
      <c r="Q40" s="8">
        <v>2586</v>
      </c>
      <c r="R40" s="45">
        <v>-28.6542923433875</v>
      </c>
      <c r="S40" s="8">
        <v>226.595750677507</v>
      </c>
      <c r="T40" s="8">
        <v>259.26326372776498</v>
      </c>
      <c r="U40" s="71">
        <v>-12.6001318430366</v>
      </c>
    </row>
    <row r="41" spans="1:21" ht="12" thickBot="1">
      <c r="A41" s="68"/>
      <c r="B41" s="57" t="s">
        <v>44</v>
      </c>
      <c r="C41" s="58"/>
      <c r="D41" s="9"/>
      <c r="E41" s="8">
        <v>148098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8"/>
      <c r="B42" s="57" t="s">
        <v>45</v>
      </c>
      <c r="C42" s="58"/>
      <c r="D42" s="9"/>
      <c r="E42" s="8">
        <v>56865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9"/>
      <c r="B43" s="57" t="s">
        <v>35</v>
      </c>
      <c r="C43" s="58"/>
      <c r="D43" s="10">
        <v>12094.528899999999</v>
      </c>
      <c r="E43" s="11"/>
      <c r="F43" s="11"/>
      <c r="G43" s="11"/>
      <c r="H43" s="11"/>
      <c r="I43" s="10">
        <v>1751.6089999999999</v>
      </c>
      <c r="J43" s="46">
        <v>14.482655872606999</v>
      </c>
      <c r="K43" s="11"/>
      <c r="L43" s="11"/>
      <c r="M43" s="11"/>
      <c r="N43" s="10">
        <v>1168693.1591</v>
      </c>
      <c r="O43" s="10">
        <v>3480920.6050999998</v>
      </c>
      <c r="P43" s="10">
        <v>42</v>
      </c>
      <c r="Q43" s="10">
        <v>61</v>
      </c>
      <c r="R43" s="46">
        <v>-31.1475409836066</v>
      </c>
      <c r="S43" s="10">
        <v>334.42857142857099</v>
      </c>
      <c r="T43" s="10">
        <v>648.34590163934399</v>
      </c>
      <c r="U43" s="72">
        <v>-48.418186868619401</v>
      </c>
    </row>
  </sheetData>
  <mergeCells count="41">
    <mergeCell ref="A1:U4"/>
    <mergeCell ref="W1:W4"/>
    <mergeCell ref="B9:C9"/>
    <mergeCell ref="B10:C10"/>
    <mergeCell ref="B11:C11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7:C37"/>
    <mergeCell ref="B38:C38"/>
    <mergeCell ref="B36:C36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47"/>
    <col min="2" max="2" width="9" style="48"/>
    <col min="3" max="8" width="9" style="47"/>
    <col min="9" max="16384" width="9" style="18"/>
  </cols>
  <sheetData>
    <row r="1" spans="1:8" ht="14.25">
      <c r="A1" s="49" t="s">
        <v>53</v>
      </c>
      <c r="B1" s="50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 ht="14.25">
      <c r="A2" s="51">
        <v>1</v>
      </c>
      <c r="B2" s="52">
        <v>12</v>
      </c>
      <c r="C2" s="51">
        <v>47265</v>
      </c>
      <c r="D2" s="51">
        <v>494812.60474359</v>
      </c>
      <c r="E2" s="51">
        <v>408669.67053931602</v>
      </c>
      <c r="F2" s="51">
        <v>86142.934204273493</v>
      </c>
      <c r="G2" s="51">
        <v>408669.67053931602</v>
      </c>
      <c r="H2" s="51">
        <v>0.17409203682051</v>
      </c>
    </row>
    <row r="3" spans="1:8" ht="14.25">
      <c r="A3" s="51">
        <v>2</v>
      </c>
      <c r="B3" s="52">
        <v>13</v>
      </c>
      <c r="C3" s="51">
        <v>12414.838</v>
      </c>
      <c r="D3" s="51">
        <v>97029.178373889998</v>
      </c>
      <c r="E3" s="51">
        <v>76807.481144497404</v>
      </c>
      <c r="F3" s="51">
        <v>20221.697229392601</v>
      </c>
      <c r="G3" s="51">
        <v>76807.481144497404</v>
      </c>
      <c r="H3" s="51">
        <v>0.208408414543827</v>
      </c>
    </row>
    <row r="4" spans="1:8" ht="14.25">
      <c r="A4" s="51">
        <v>3</v>
      </c>
      <c r="B4" s="52">
        <v>14</v>
      </c>
      <c r="C4" s="51">
        <v>129371</v>
      </c>
      <c r="D4" s="51">
        <v>137277.235263248</v>
      </c>
      <c r="E4" s="51">
        <v>108405.12025812001</v>
      </c>
      <c r="F4" s="51">
        <v>28872.115005128198</v>
      </c>
      <c r="G4" s="51">
        <v>108405.12025812001</v>
      </c>
      <c r="H4" s="51">
        <v>0.21031975876963099</v>
      </c>
    </row>
    <row r="5" spans="1:8" ht="14.25">
      <c r="A5" s="51">
        <v>4</v>
      </c>
      <c r="B5" s="52">
        <v>15</v>
      </c>
      <c r="C5" s="51">
        <v>2943</v>
      </c>
      <c r="D5" s="51">
        <v>38258.192007692298</v>
      </c>
      <c r="E5" s="51">
        <v>32002.7665923077</v>
      </c>
      <c r="F5" s="51">
        <v>6255.4254153846196</v>
      </c>
      <c r="G5" s="51">
        <v>32002.7665923077</v>
      </c>
      <c r="H5" s="51">
        <v>0.163505515737045</v>
      </c>
    </row>
    <row r="6" spans="1:8" ht="14.25">
      <c r="A6" s="51">
        <v>5</v>
      </c>
      <c r="B6" s="52">
        <v>16</v>
      </c>
      <c r="C6" s="51">
        <v>2447</v>
      </c>
      <c r="D6" s="51">
        <v>107559.515201709</v>
      </c>
      <c r="E6" s="51">
        <v>99104.848475213701</v>
      </c>
      <c r="F6" s="51">
        <v>8454.6667264957305</v>
      </c>
      <c r="G6" s="51">
        <v>99104.848475213701</v>
      </c>
      <c r="H6" s="51">
        <v>7.8604544754970807E-2</v>
      </c>
    </row>
    <row r="7" spans="1:8" ht="14.25">
      <c r="A7" s="51">
        <v>6</v>
      </c>
      <c r="B7" s="52">
        <v>17</v>
      </c>
      <c r="C7" s="51">
        <v>15700</v>
      </c>
      <c r="D7" s="51">
        <v>242046.66651880299</v>
      </c>
      <c r="E7" s="51">
        <v>180173.742938462</v>
      </c>
      <c r="F7" s="51">
        <v>61872.9235803419</v>
      </c>
      <c r="G7" s="51">
        <v>180173.742938462</v>
      </c>
      <c r="H7" s="51">
        <v>0.25562394421794399</v>
      </c>
    </row>
    <row r="8" spans="1:8" ht="14.25">
      <c r="A8" s="51">
        <v>7</v>
      </c>
      <c r="B8" s="52">
        <v>18</v>
      </c>
      <c r="C8" s="51">
        <v>56074</v>
      </c>
      <c r="D8" s="51">
        <v>142294.805154701</v>
      </c>
      <c r="E8" s="51">
        <v>139530.595154701</v>
      </c>
      <c r="F8" s="51">
        <v>2764.21</v>
      </c>
      <c r="G8" s="51">
        <v>139530.595154701</v>
      </c>
      <c r="H8" s="51">
        <v>1.9425937559665599E-2</v>
      </c>
    </row>
    <row r="9" spans="1:8" ht="14.25">
      <c r="A9" s="51">
        <v>8</v>
      </c>
      <c r="B9" s="52">
        <v>19</v>
      </c>
      <c r="C9" s="51">
        <v>17233</v>
      </c>
      <c r="D9" s="51">
        <v>84791.812616239302</v>
      </c>
      <c r="E9" s="51">
        <v>78208.458748717894</v>
      </c>
      <c r="F9" s="51">
        <v>6583.3538675213704</v>
      </c>
      <c r="G9" s="51">
        <v>78208.458748717894</v>
      </c>
      <c r="H9" s="51">
        <v>7.7641386171529103E-2</v>
      </c>
    </row>
    <row r="10" spans="1:8" ht="14.25">
      <c r="A10" s="51">
        <v>9</v>
      </c>
      <c r="B10" s="52">
        <v>21</v>
      </c>
      <c r="C10" s="51">
        <v>294558</v>
      </c>
      <c r="D10" s="51">
        <v>1024704.1814999999</v>
      </c>
      <c r="E10" s="51">
        <v>1104060.6664</v>
      </c>
      <c r="F10" s="51">
        <v>-79356.484899999996</v>
      </c>
      <c r="G10" s="51">
        <v>1104060.6664</v>
      </c>
      <c r="H10" s="51">
        <v>-7.7443311282125393E-2</v>
      </c>
    </row>
    <row r="11" spans="1:8" ht="14.25">
      <c r="A11" s="51">
        <v>10</v>
      </c>
      <c r="B11" s="52">
        <v>22</v>
      </c>
      <c r="C11" s="51">
        <v>59766</v>
      </c>
      <c r="D11" s="51">
        <v>628561.45734187996</v>
      </c>
      <c r="E11" s="51">
        <v>590009.98202136799</v>
      </c>
      <c r="F11" s="51">
        <v>38551.4753205128</v>
      </c>
      <c r="G11" s="51">
        <v>590009.98202136799</v>
      </c>
      <c r="H11" s="51">
        <v>6.1332865498217003E-2</v>
      </c>
    </row>
    <row r="12" spans="1:8" ht="14.25">
      <c r="A12" s="51">
        <v>11</v>
      </c>
      <c r="B12" s="52">
        <v>23</v>
      </c>
      <c r="C12" s="51">
        <v>275650.49</v>
      </c>
      <c r="D12" s="51">
        <v>1574119.2292641001</v>
      </c>
      <c r="E12" s="51">
        <v>1450917.39274274</v>
      </c>
      <c r="F12" s="51">
        <v>123201.83652136799</v>
      </c>
      <c r="G12" s="51">
        <v>1450917.39274274</v>
      </c>
      <c r="H12" s="51">
        <v>7.8267156788983605E-2</v>
      </c>
    </row>
    <row r="13" spans="1:8" ht="14.25">
      <c r="A13" s="51">
        <v>12</v>
      </c>
      <c r="B13" s="52">
        <v>24</v>
      </c>
      <c r="C13" s="51">
        <v>15430</v>
      </c>
      <c r="D13" s="51">
        <v>406886.48511794902</v>
      </c>
      <c r="E13" s="51">
        <v>361883.43561282102</v>
      </c>
      <c r="F13" s="51">
        <v>45003.049505128198</v>
      </c>
      <c r="G13" s="51">
        <v>361883.43561282102</v>
      </c>
      <c r="H13" s="51">
        <v>0.110603451210926</v>
      </c>
    </row>
    <row r="14" spans="1:8" ht="14.25">
      <c r="A14" s="51">
        <v>13</v>
      </c>
      <c r="B14" s="52">
        <v>25</v>
      </c>
      <c r="C14" s="51">
        <v>68837</v>
      </c>
      <c r="D14" s="51">
        <v>807298.67870000005</v>
      </c>
      <c r="E14" s="51">
        <v>802390.51370000001</v>
      </c>
      <c r="F14" s="51">
        <v>4908.165</v>
      </c>
      <c r="G14" s="51">
        <v>802390.51370000001</v>
      </c>
      <c r="H14" s="51">
        <v>6.0797386760296198E-3</v>
      </c>
    </row>
    <row r="15" spans="1:8" ht="14.25">
      <c r="A15" s="51">
        <v>14</v>
      </c>
      <c r="B15" s="52">
        <v>26</v>
      </c>
      <c r="C15" s="51">
        <v>71827</v>
      </c>
      <c r="D15" s="51">
        <v>319510.19096417801</v>
      </c>
      <c r="E15" s="51">
        <v>297032.67157313402</v>
      </c>
      <c r="F15" s="51">
        <v>22477.5193910446</v>
      </c>
      <c r="G15" s="51">
        <v>297032.67157313402</v>
      </c>
      <c r="H15" s="51">
        <v>7.0349929444236806E-2</v>
      </c>
    </row>
    <row r="16" spans="1:8" ht="14.25">
      <c r="A16" s="51">
        <v>15</v>
      </c>
      <c r="B16" s="52">
        <v>27</v>
      </c>
      <c r="C16" s="51">
        <v>205598.89600000001</v>
      </c>
      <c r="D16" s="51">
        <v>1132991.08021947</v>
      </c>
      <c r="E16" s="51">
        <v>1011743.90382655</v>
      </c>
      <c r="F16" s="51">
        <v>121247.17639292</v>
      </c>
      <c r="G16" s="51">
        <v>1011743.90382655</v>
      </c>
      <c r="H16" s="51">
        <v>0.107015119986147</v>
      </c>
    </row>
    <row r="17" spans="1:8" ht="14.25">
      <c r="A17" s="51">
        <v>16</v>
      </c>
      <c r="B17" s="52">
        <v>29</v>
      </c>
      <c r="C17" s="51">
        <v>191193</v>
      </c>
      <c r="D17" s="51">
        <v>2248637.3019632502</v>
      </c>
      <c r="E17" s="51">
        <v>2127625.2436615401</v>
      </c>
      <c r="F17" s="51">
        <v>121012.058301709</v>
      </c>
      <c r="G17" s="51">
        <v>2127625.2436615401</v>
      </c>
      <c r="H17" s="51">
        <v>5.3815730174028402E-2</v>
      </c>
    </row>
    <row r="18" spans="1:8" ht="14.25">
      <c r="A18" s="51">
        <v>17</v>
      </c>
      <c r="B18" s="52">
        <v>31</v>
      </c>
      <c r="C18" s="51">
        <v>50189.830999999998</v>
      </c>
      <c r="D18" s="51">
        <v>306863.03959528002</v>
      </c>
      <c r="E18" s="51">
        <v>253680.91381034499</v>
      </c>
      <c r="F18" s="51">
        <v>53182.125784935597</v>
      </c>
      <c r="G18" s="51">
        <v>253680.91381034499</v>
      </c>
      <c r="H18" s="51">
        <v>0.17330899757454399</v>
      </c>
    </row>
    <row r="19" spans="1:8" ht="14.25">
      <c r="A19" s="51">
        <v>18</v>
      </c>
      <c r="B19" s="52">
        <v>32</v>
      </c>
      <c r="C19" s="51">
        <v>14175.023999999999</v>
      </c>
      <c r="D19" s="51">
        <v>214240.623169828</v>
      </c>
      <c r="E19" s="51">
        <v>192583.06457472401</v>
      </c>
      <c r="F19" s="51">
        <v>21657.558595104201</v>
      </c>
      <c r="G19" s="51">
        <v>192583.06457472401</v>
      </c>
      <c r="H19" s="51">
        <v>0.101089878635838</v>
      </c>
    </row>
    <row r="20" spans="1:8" ht="14.25">
      <c r="A20" s="51">
        <v>19</v>
      </c>
      <c r="B20" s="52">
        <v>33</v>
      </c>
      <c r="C20" s="51">
        <v>66996.672000000006</v>
      </c>
      <c r="D20" s="51">
        <v>611034.19259088603</v>
      </c>
      <c r="E20" s="51">
        <v>498071.13794803398</v>
      </c>
      <c r="F20" s="51">
        <v>112963.054642852</v>
      </c>
      <c r="G20" s="51">
        <v>498071.13794803398</v>
      </c>
      <c r="H20" s="51">
        <v>0.18487190408096399</v>
      </c>
    </row>
    <row r="21" spans="1:8" ht="14.25">
      <c r="A21" s="51">
        <v>20</v>
      </c>
      <c r="B21" s="52">
        <v>34</v>
      </c>
      <c r="C21" s="51">
        <v>49220.150999999998</v>
      </c>
      <c r="D21" s="51">
        <v>226574.312175478</v>
      </c>
      <c r="E21" s="51">
        <v>162544.33138920099</v>
      </c>
      <c r="F21" s="51">
        <v>64029.980786277803</v>
      </c>
      <c r="G21" s="51">
        <v>162544.33138920099</v>
      </c>
      <c r="H21" s="51">
        <v>0.28260035381543003</v>
      </c>
    </row>
    <row r="22" spans="1:8" ht="14.25">
      <c r="A22" s="51">
        <v>21</v>
      </c>
      <c r="B22" s="52">
        <v>35</v>
      </c>
      <c r="C22" s="51">
        <v>34310.981</v>
      </c>
      <c r="D22" s="51">
        <v>842241.70769734494</v>
      </c>
      <c r="E22" s="51">
        <v>805431.38579932298</v>
      </c>
      <c r="F22" s="51">
        <v>36810.321898022397</v>
      </c>
      <c r="G22" s="51">
        <v>805431.38579932298</v>
      </c>
      <c r="H22" s="51">
        <v>4.3705175796459099E-2</v>
      </c>
    </row>
    <row r="23" spans="1:8" ht="14.25">
      <c r="A23" s="51">
        <v>22</v>
      </c>
      <c r="B23" s="52">
        <v>36</v>
      </c>
      <c r="C23" s="51">
        <v>136776.53400000001</v>
      </c>
      <c r="D23" s="51">
        <v>609823.807966372</v>
      </c>
      <c r="E23" s="51">
        <v>511948.11499093799</v>
      </c>
      <c r="F23" s="51">
        <v>97875.692975433296</v>
      </c>
      <c r="G23" s="51">
        <v>511948.11499093799</v>
      </c>
      <c r="H23" s="51">
        <v>0.16049831393403199</v>
      </c>
    </row>
    <row r="24" spans="1:8" ht="14.25">
      <c r="A24" s="51">
        <v>23</v>
      </c>
      <c r="B24" s="52">
        <v>37</v>
      </c>
      <c r="C24" s="51">
        <v>156036.927</v>
      </c>
      <c r="D24" s="51">
        <v>1085518.8481663701</v>
      </c>
      <c r="E24" s="51">
        <v>920765.10746732506</v>
      </c>
      <c r="F24" s="51">
        <v>164753.74069904699</v>
      </c>
      <c r="G24" s="51">
        <v>920765.10746732506</v>
      </c>
      <c r="H24" s="51">
        <v>0.15177418704184101</v>
      </c>
    </row>
    <row r="25" spans="1:8" ht="14.25">
      <c r="A25" s="51">
        <v>24</v>
      </c>
      <c r="B25" s="52">
        <v>38</v>
      </c>
      <c r="C25" s="51">
        <v>133344.13800000001</v>
      </c>
      <c r="D25" s="51">
        <v>638598.54352999805</v>
      </c>
      <c r="E25" s="51">
        <v>596657.54537876102</v>
      </c>
      <c r="F25" s="51">
        <v>41940.998151236701</v>
      </c>
      <c r="G25" s="51">
        <v>596657.54537876102</v>
      </c>
      <c r="H25" s="51">
        <v>6.5676626694759294E-2</v>
      </c>
    </row>
    <row r="26" spans="1:8" ht="14.25">
      <c r="A26" s="51">
        <v>25</v>
      </c>
      <c r="B26" s="52">
        <v>39</v>
      </c>
      <c r="C26" s="51">
        <v>82764.955000000002</v>
      </c>
      <c r="D26" s="51">
        <v>125945.19531379599</v>
      </c>
      <c r="E26" s="51">
        <v>93758.603267031198</v>
      </c>
      <c r="F26" s="51">
        <v>32186.592046764999</v>
      </c>
      <c r="G26" s="51">
        <v>93758.603267031198</v>
      </c>
      <c r="H26" s="51">
        <v>0.25556030118156697</v>
      </c>
    </row>
    <row r="27" spans="1:8" ht="14.25">
      <c r="A27" s="51">
        <v>26</v>
      </c>
      <c r="B27" s="52">
        <v>40</v>
      </c>
      <c r="C27" s="51">
        <v>32</v>
      </c>
      <c r="D27" s="51">
        <v>103.9318</v>
      </c>
      <c r="E27" s="51">
        <v>82.124399999999994</v>
      </c>
      <c r="F27" s="51">
        <v>21.807400000000001</v>
      </c>
      <c r="G27" s="51">
        <v>82.124399999999994</v>
      </c>
      <c r="H27" s="51">
        <v>0.20982413467293001</v>
      </c>
    </row>
    <row r="28" spans="1:8" ht="14.25">
      <c r="A28" s="51">
        <v>27</v>
      </c>
      <c r="B28" s="52">
        <v>42</v>
      </c>
      <c r="C28" s="51">
        <v>8304.2420000000002</v>
      </c>
      <c r="D28" s="51">
        <v>131915.7164</v>
      </c>
      <c r="E28" s="51">
        <v>113597.9293</v>
      </c>
      <c r="F28" s="51">
        <v>18317.787100000001</v>
      </c>
      <c r="G28" s="51">
        <v>113597.9293</v>
      </c>
      <c r="H28" s="51">
        <v>0.13885977804537</v>
      </c>
    </row>
    <row r="29" spans="1:8" ht="14.25">
      <c r="A29" s="51">
        <v>28</v>
      </c>
      <c r="B29" s="52">
        <v>75</v>
      </c>
      <c r="C29" s="51">
        <v>478</v>
      </c>
      <c r="D29" s="51">
        <v>296943.16239316203</v>
      </c>
      <c r="E29" s="51">
        <v>281948.626495726</v>
      </c>
      <c r="F29" s="51">
        <v>14994.535897435901</v>
      </c>
      <c r="G29" s="51">
        <v>281948.626495726</v>
      </c>
      <c r="H29" s="51">
        <v>5.0496316455277197E-2</v>
      </c>
    </row>
    <row r="30" spans="1:8" ht="14.25">
      <c r="A30" s="51">
        <v>29</v>
      </c>
      <c r="B30" s="52">
        <v>76</v>
      </c>
      <c r="C30" s="51">
        <v>1920</v>
      </c>
      <c r="D30" s="51">
        <v>347876.80836068402</v>
      </c>
      <c r="E30" s="51">
        <v>326150.72494444402</v>
      </c>
      <c r="F30" s="51">
        <v>21726.0834162393</v>
      </c>
      <c r="G30" s="51">
        <v>326150.72494444402</v>
      </c>
      <c r="H30" s="51">
        <v>6.2453382617312599E-2</v>
      </c>
    </row>
    <row r="31" spans="1:8" ht="14.25">
      <c r="A31" s="51">
        <v>30</v>
      </c>
      <c r="B31" s="52">
        <v>99</v>
      </c>
      <c r="C31" s="51">
        <v>43</v>
      </c>
      <c r="D31" s="51">
        <v>12094.529006883</v>
      </c>
      <c r="E31" s="51">
        <v>10342.9195976099</v>
      </c>
      <c r="F31" s="51">
        <v>1751.60940927313</v>
      </c>
      <c r="G31" s="51">
        <v>10342.9195976099</v>
      </c>
      <c r="H31" s="51">
        <v>0.14482659128572001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2013-07-30T04:54:02Z</dcterms:modified>
</cp:coreProperties>
</file>