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105" windowWidth="20415" windowHeight="7770"/>
  </bookViews>
  <sheets>
    <sheet name="RMS-RA数据核对" sheetId="2" r:id="rId1"/>
    <sheet name="RA" sheetId="3" r:id="rId2"/>
    <sheet name="RMS" sheetId="4" r:id="rId3"/>
  </sheets>
  <calcPr calcId="125725"/>
</workbook>
</file>

<file path=xl/calcChain.xml><?xml version="1.0" encoding="utf-8"?>
<calcChain xmlns="http://schemas.openxmlformats.org/spreadsheetml/2006/main">
  <c r="E4" i="2"/>
  <c r="F4"/>
  <c r="J4"/>
  <c r="E5"/>
  <c r="F5"/>
  <c r="J5"/>
  <c r="E6"/>
  <c r="F6"/>
  <c r="J6"/>
  <c r="E7"/>
  <c r="F7"/>
  <c r="J7"/>
  <c r="E8"/>
  <c r="F8"/>
  <c r="J8"/>
  <c r="E9"/>
  <c r="F9"/>
  <c r="J9"/>
  <c r="E10"/>
  <c r="F10"/>
  <c r="J10"/>
  <c r="E11"/>
  <c r="F11"/>
  <c r="J11"/>
  <c r="E12"/>
  <c r="F12"/>
  <c r="J12"/>
  <c r="E13"/>
  <c r="F13"/>
  <c r="J13"/>
  <c r="E14"/>
  <c r="F14"/>
  <c r="J14"/>
  <c r="E15"/>
  <c r="F15"/>
  <c r="J15"/>
  <c r="E16"/>
  <c r="F16"/>
  <c r="J16"/>
  <c r="E17"/>
  <c r="F17"/>
  <c r="J17"/>
  <c r="E18"/>
  <c r="F18"/>
  <c r="J18"/>
  <c r="E19"/>
  <c r="F19"/>
  <c r="J19"/>
  <c r="E20"/>
  <c r="F20"/>
  <c r="J20"/>
  <c r="E21"/>
  <c r="F21"/>
  <c r="J21"/>
  <c r="E22"/>
  <c r="F22"/>
  <c r="J22"/>
  <c r="E23"/>
  <c r="F23"/>
  <c r="J23"/>
  <c r="E24"/>
  <c r="F24"/>
  <c r="J24"/>
  <c r="E25"/>
  <c r="F25"/>
  <c r="J25"/>
  <c r="E26"/>
  <c r="F26"/>
  <c r="J26"/>
  <c r="E27"/>
  <c r="F27"/>
  <c r="J27"/>
  <c r="E28"/>
  <c r="F28"/>
  <c r="J28"/>
  <c r="E29"/>
  <c r="F29"/>
  <c r="J29"/>
  <c r="E30"/>
  <c r="K30" s="1"/>
  <c r="F30"/>
  <c r="E31"/>
  <c r="F31"/>
  <c r="J31"/>
  <c r="E32"/>
  <c r="F32"/>
  <c r="E33"/>
  <c r="K33" s="1"/>
  <c r="F33"/>
  <c r="E34"/>
  <c r="K34" s="1"/>
  <c r="F34"/>
  <c r="E35"/>
  <c r="F35"/>
  <c r="J35"/>
  <c r="E36"/>
  <c r="F36"/>
  <c r="J36"/>
  <c r="E37"/>
  <c r="K37" s="1"/>
  <c r="F37"/>
  <c r="E38"/>
  <c r="K38" s="1"/>
  <c r="F38"/>
  <c r="E39"/>
  <c r="F39"/>
  <c r="J39"/>
  <c r="E3"/>
  <c r="F3"/>
  <c r="I4"/>
  <c r="I5"/>
  <c r="K5" s="1"/>
  <c r="I6"/>
  <c r="I7"/>
  <c r="K7" s="1"/>
  <c r="I8"/>
  <c r="I9"/>
  <c r="I10"/>
  <c r="I11"/>
  <c r="I12"/>
  <c r="I13"/>
  <c r="I14"/>
  <c r="I15"/>
  <c r="I16"/>
  <c r="I17"/>
  <c r="I18"/>
  <c r="I19"/>
  <c r="I20"/>
  <c r="I21"/>
  <c r="I22"/>
  <c r="I23"/>
  <c r="I24"/>
  <c r="I25"/>
  <c r="I26"/>
  <c r="I27"/>
  <c r="I28"/>
  <c r="I29"/>
  <c r="I31"/>
  <c r="K32"/>
  <c r="I35"/>
  <c r="I36"/>
  <c r="I39"/>
  <c r="A4"/>
  <c r="H30"/>
  <c r="H31"/>
  <c r="H32"/>
  <c r="H33"/>
  <c r="H34"/>
  <c r="H35"/>
  <c r="H36"/>
  <c r="H37"/>
  <c r="H38"/>
  <c r="H39"/>
  <c r="H4"/>
  <c r="H5"/>
  <c r="H6"/>
  <c r="H7"/>
  <c r="H8"/>
  <c r="H9"/>
  <c r="H10"/>
  <c r="H11"/>
  <c r="H12"/>
  <c r="H13"/>
  <c r="H14"/>
  <c r="H15"/>
  <c r="H16"/>
  <c r="H17"/>
  <c r="H18"/>
  <c r="H19"/>
  <c r="H20"/>
  <c r="H21"/>
  <c r="H22"/>
  <c r="H23"/>
  <c r="H24"/>
  <c r="H25"/>
  <c r="H26"/>
  <c r="H27"/>
  <c r="H28"/>
  <c r="H29"/>
  <c r="H3"/>
  <c r="K39" l="1"/>
  <c r="G19"/>
  <c r="L19" s="1"/>
  <c r="G11"/>
  <c r="G38"/>
  <c r="L38" s="1"/>
  <c r="G7"/>
  <c r="G5"/>
  <c r="L5" s="1"/>
  <c r="K36"/>
  <c r="K28"/>
  <c r="K26"/>
  <c r="K24"/>
  <c r="K22"/>
  <c r="K20"/>
  <c r="K18"/>
  <c r="K16"/>
  <c r="K14"/>
  <c r="K12"/>
  <c r="K10"/>
  <c r="K8"/>
  <c r="K6"/>
  <c r="K4"/>
  <c r="G39"/>
  <c r="K23"/>
  <c r="K21"/>
  <c r="G27"/>
  <c r="L27" s="1"/>
  <c r="G23"/>
  <c r="L23" s="1"/>
  <c r="G21"/>
  <c r="L21" s="1"/>
  <c r="G18"/>
  <c r="K29"/>
  <c r="K15"/>
  <c r="K13"/>
  <c r="G32"/>
  <c r="L32" s="1"/>
  <c r="G29"/>
  <c r="L29" s="1"/>
  <c r="G26"/>
  <c r="L26" s="1"/>
  <c r="G15"/>
  <c r="L15" s="1"/>
  <c r="G13"/>
  <c r="L13" s="1"/>
  <c r="G10"/>
  <c r="L10" s="1"/>
  <c r="G4"/>
  <c r="K35"/>
  <c r="K31"/>
  <c r="K27"/>
  <c r="K25"/>
  <c r="K19"/>
  <c r="K17"/>
  <c r="K11"/>
  <c r="K9"/>
  <c r="G34"/>
  <c r="L34" s="1"/>
  <c r="G33"/>
  <c r="L33" s="1"/>
  <c r="G31"/>
  <c r="L31" s="1"/>
  <c r="G30"/>
  <c r="L30" s="1"/>
  <c r="G25"/>
  <c r="L25" s="1"/>
  <c r="G22"/>
  <c r="L22" s="1"/>
  <c r="G17"/>
  <c r="L17" s="1"/>
  <c r="G14"/>
  <c r="L14" s="1"/>
  <c r="G9"/>
  <c r="L9" s="1"/>
  <c r="G6"/>
  <c r="L6" s="1"/>
  <c r="G37"/>
  <c r="L37" s="1"/>
  <c r="G35"/>
  <c r="L35" s="1"/>
  <c r="G28"/>
  <c r="L28" s="1"/>
  <c r="G24"/>
  <c r="L24" s="1"/>
  <c r="G20"/>
  <c r="G16"/>
  <c r="L16" s="1"/>
  <c r="G12"/>
  <c r="L12" s="1"/>
  <c r="L11"/>
  <c r="G8"/>
  <c r="L8" s="1"/>
  <c r="L7"/>
  <c r="J3"/>
  <c r="L39"/>
  <c r="L20"/>
  <c r="L18"/>
  <c r="G3"/>
  <c r="G36"/>
  <c r="L36" s="1"/>
  <c r="L4"/>
  <c r="I3"/>
  <c r="K3" s="1"/>
  <c r="L3" l="1"/>
</calcChain>
</file>

<file path=xl/sharedStrings.xml><?xml version="1.0" encoding="utf-8"?>
<sst xmlns="http://schemas.openxmlformats.org/spreadsheetml/2006/main" count="144" uniqueCount="101">
  <si>
    <t>日销售总额</t>
  </si>
  <si>
    <t>销售预算金额</t>
  </si>
  <si>
    <t>销售预算完成率</t>
  </si>
  <si>
    <t>当日扫描毛利额</t>
  </si>
  <si>
    <t>当日毛利率</t>
  </si>
  <si>
    <t>天</t>
  </si>
  <si>
    <t>部门</t>
  </si>
  <si>
    <t>合计</t>
  </si>
  <si>
    <t>12-家庭用品</t>
  </si>
  <si>
    <t>13-学习、文化用品</t>
  </si>
  <si>
    <t>14-休闲用品</t>
  </si>
  <si>
    <t>15-DIY课</t>
  </si>
  <si>
    <t>16-床上用品</t>
  </si>
  <si>
    <t>17-纺织</t>
  </si>
  <si>
    <t>18-服饰</t>
  </si>
  <si>
    <t>19-鞋类</t>
  </si>
  <si>
    <t>21-饮料</t>
  </si>
  <si>
    <t>22-烟酒</t>
  </si>
  <si>
    <t>23-休闲食品</t>
  </si>
  <si>
    <t>24-冲调饮品</t>
  </si>
  <si>
    <t>25-粮油</t>
  </si>
  <si>
    <t>26-南北罐头</t>
  </si>
  <si>
    <t>27-冷冻冷藏</t>
  </si>
  <si>
    <t>29-日化</t>
  </si>
  <si>
    <t>31-熟食</t>
  </si>
  <si>
    <t>32-水产</t>
  </si>
  <si>
    <t>33-干杂</t>
  </si>
  <si>
    <t>34-面包</t>
  </si>
  <si>
    <t>35-鲜肉</t>
  </si>
  <si>
    <t>36-蔬菜</t>
  </si>
  <si>
    <t>37-水果</t>
  </si>
  <si>
    <t>38-米蛋</t>
  </si>
  <si>
    <t>39-面点</t>
  </si>
  <si>
    <t>40-原材料</t>
  </si>
  <si>
    <t>42-冻品</t>
  </si>
  <si>
    <t>75-手机数码部</t>
  </si>
  <si>
    <t>76-小家电</t>
  </si>
  <si>
    <t>99-专柜</t>
  </si>
  <si>
    <t>DEPT</t>
  </si>
  <si>
    <t>QTY</t>
  </si>
  <si>
    <t>AMT</t>
  </si>
  <si>
    <t>COST</t>
  </si>
  <si>
    <t>销售日报表</t>
  </si>
  <si>
    <t>以门店、商品为视角，综合分析销售金额、销售毛利及客流量增长率的变化情况</t>
  </si>
  <si>
    <t>同期日销售总额</t>
  </si>
  <si>
    <t>日销售增长</t>
  </si>
  <si>
    <t>同期扫描毛利额</t>
  </si>
  <si>
    <t>同期日毛利率</t>
  </si>
  <si>
    <t>扫描毛利率增长</t>
  </si>
  <si>
    <t>月初至今销售总额</t>
  </si>
  <si>
    <t>年初至今销售总额</t>
  </si>
  <si>
    <t>当日客流量</t>
  </si>
  <si>
    <t>昨天客流量</t>
  </si>
  <si>
    <t>与昨天相比的客流量差异</t>
  </si>
  <si>
    <t>成交价格</t>
  </si>
  <si>
    <t>昨天销售成交价格</t>
  </si>
  <si>
    <t>与昨天相比的销售成交价格差异</t>
  </si>
  <si>
    <t>41-周转筐</t>
  </si>
  <si>
    <t>71-黑电</t>
  </si>
  <si>
    <t>72-空调</t>
  </si>
  <si>
    <t>73-冰箱</t>
  </si>
  <si>
    <t>77-洗衣机</t>
  </si>
  <si>
    <t>78-厨卫</t>
  </si>
  <si>
    <t xml:space="preserve">   </t>
  </si>
  <si>
    <t>PROFIT</t>
  </si>
  <si>
    <t>PROFIT_RATE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</si>
  <si>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</si>
  <si>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</si>
  <si>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</si>
  <si>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</si>
  <si>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</si>
  <si>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</si>
  <si>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</si>
  <si>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</si>
  <si>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</si>
  <si>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</si>
  <si>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</si>
  <si>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</si>
  <si>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</si>
  <si>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</si>
  <si>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</si>
  <si>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</si>
  <si>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</si>
  <si>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</si>
  <si>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</si>
  <si>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</si>
  <si>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</si>
  <si>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</si>
  <si>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</si>
  <si>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</si>
  <si>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</si>
  <si>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</si>
  <si>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</si>
  <si>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</si>
  <si>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</si>
  <si>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</si>
  <si>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AMT</t>
    <phoneticPr fontId="23" type="noConversion"/>
  </si>
  <si>
    <t>COST</t>
    <phoneticPr fontId="23" type="noConversion"/>
  </si>
  <si>
    <t>成本</t>
    <phoneticPr fontId="23" type="noConversion"/>
  </si>
  <si>
    <t>销售金额差异</t>
    <phoneticPr fontId="23" type="noConversion"/>
  </si>
  <si>
    <t>销售成本差异</t>
    <phoneticPr fontId="23" type="noConversion"/>
  </si>
</sst>
</file>

<file path=xl/styles.xml><?xml version="1.0" encoding="utf-8"?>
<styleSheet xmlns="http://schemas.openxmlformats.org/spreadsheetml/2006/main">
  <numFmts count="2">
    <numFmt numFmtId="176" formatCode="#,##0.00&quot;%&quot;"/>
    <numFmt numFmtId="177" formatCode="0.00_ "/>
  </numFmts>
  <fonts count="30"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b/>
      <sz val="18"/>
      <color theme="3"/>
      <name val="宋体"/>
      <family val="2"/>
      <charset val="134"/>
      <scheme val="major"/>
    </font>
    <font>
      <b/>
      <sz val="15"/>
      <color theme="3"/>
      <name val="宋体"/>
      <family val="2"/>
      <charset val="134"/>
      <scheme val="minor"/>
    </font>
    <font>
      <b/>
      <sz val="13"/>
      <color theme="3"/>
      <name val="宋体"/>
      <family val="2"/>
      <charset val="134"/>
      <scheme val="minor"/>
    </font>
    <font>
      <b/>
      <sz val="11"/>
      <color theme="3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9C6500"/>
      <name val="宋体"/>
      <family val="2"/>
      <charset val="134"/>
      <scheme val="minor"/>
    </font>
    <font>
      <sz val="11"/>
      <color rgb="FF3F3F76"/>
      <name val="宋体"/>
      <family val="2"/>
      <charset val="134"/>
      <scheme val="minor"/>
    </font>
    <font>
      <b/>
      <sz val="11"/>
      <color rgb="FF3F3F3F"/>
      <name val="宋体"/>
      <family val="2"/>
      <charset val="134"/>
      <scheme val="minor"/>
    </font>
    <font>
      <b/>
      <sz val="11"/>
      <color rgb="FFFA7D00"/>
      <name val="宋体"/>
      <family val="2"/>
      <charset val="134"/>
      <scheme val="minor"/>
    </font>
    <font>
      <sz val="11"/>
      <color rgb="FFFA7D00"/>
      <name val="宋体"/>
      <family val="2"/>
      <charset val="134"/>
      <scheme val="minor"/>
    </font>
    <font>
      <b/>
      <sz val="11"/>
      <color theme="0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i/>
      <sz val="11"/>
      <color rgb="FF7F7F7F"/>
      <name val="宋体"/>
      <family val="2"/>
      <charset val="134"/>
      <scheme val="minor"/>
    </font>
    <font>
      <b/>
      <sz val="11"/>
      <color theme="1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u/>
      <sz val="8"/>
      <color rgb="FF0000FF"/>
      <name val="宋体"/>
      <family val="2"/>
      <scheme val="minor"/>
    </font>
    <font>
      <u/>
      <sz val="8"/>
      <color rgb="FF800080"/>
      <name val="宋体"/>
      <family val="2"/>
      <scheme val="minor"/>
    </font>
    <font>
      <sz val="8"/>
      <color theme="1"/>
      <name val="Arial"/>
      <family val="2"/>
    </font>
    <font>
      <sz val="8"/>
      <color rgb="FF000000"/>
      <name val="Tahoma"/>
      <family val="2"/>
    </font>
    <font>
      <b/>
      <sz val="8"/>
      <color rgb="FF000000"/>
      <name val="Tahoma"/>
      <family val="2"/>
    </font>
    <font>
      <sz val="9"/>
      <name val="宋体"/>
      <family val="2"/>
      <charset val="134"/>
      <scheme val="minor"/>
    </font>
    <font>
      <b/>
      <sz val="11"/>
      <color indexed="64"/>
      <name val="Arial Narrow"/>
      <family val="2"/>
    </font>
    <font>
      <sz val="11"/>
      <color indexed="64"/>
      <name val="Arial Narrow"/>
      <family val="2"/>
    </font>
    <font>
      <sz val="8"/>
      <color rgb="FF000000"/>
      <name val="宋体"/>
      <family val="3"/>
      <charset val="134"/>
    </font>
    <font>
      <sz val="8"/>
      <color theme="1"/>
      <name val="宋体"/>
      <family val="3"/>
      <charset val="134"/>
    </font>
    <font>
      <b/>
      <sz val="10"/>
      <color rgb="FF333399"/>
      <name val="Arial"/>
      <family val="2"/>
    </font>
    <font>
      <sz val="8"/>
      <color rgb="FF333399"/>
      <name val="Arial"/>
      <family val="2"/>
    </font>
  </fonts>
  <fills count="38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EF"/>
        <bgColor indexed="64"/>
      </patternFill>
    </fill>
    <fill>
      <patternFill patternType="solid">
        <fgColor rgb="FFF3F2EA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</fills>
  <borders count="2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rgb="FF979991"/>
      </left>
      <right/>
      <top style="medium">
        <color rgb="FF979991"/>
      </top>
      <bottom/>
      <diagonal/>
    </border>
    <border>
      <left/>
      <right/>
      <top style="medium">
        <color rgb="FF979991"/>
      </top>
      <bottom/>
      <diagonal/>
    </border>
    <border>
      <left style="medium">
        <color rgb="FF979991"/>
      </left>
      <right style="medium">
        <color rgb="FF979991"/>
      </right>
      <top style="medium">
        <color rgb="FF979991"/>
      </top>
      <bottom/>
      <diagonal/>
    </border>
    <border>
      <left style="medium">
        <color rgb="FF979991"/>
      </left>
      <right/>
      <top style="medium">
        <color rgb="FF979991"/>
      </top>
      <bottom style="medium">
        <color rgb="FF979991"/>
      </bottom>
      <diagonal/>
    </border>
    <border>
      <left/>
      <right/>
      <top style="medium">
        <color rgb="FF979991"/>
      </top>
      <bottom style="medium">
        <color rgb="FF979991"/>
      </bottom>
      <diagonal/>
    </border>
    <border>
      <left/>
      <right style="medium">
        <color rgb="FF979991"/>
      </right>
      <top style="medium">
        <color rgb="FF979991"/>
      </top>
      <bottom style="medium">
        <color rgb="FF979991"/>
      </bottom>
      <diagonal/>
    </border>
    <border>
      <left style="medium">
        <color rgb="FF979991"/>
      </left>
      <right style="medium">
        <color rgb="FF979991"/>
      </right>
      <top/>
      <bottom/>
      <diagonal/>
    </border>
    <border>
      <left style="medium">
        <color rgb="FF979991"/>
      </left>
      <right style="medium">
        <color rgb="FF979991"/>
      </right>
      <top/>
      <bottom style="medium">
        <color rgb="FF97999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ck">
        <color rgb="FF6666CC"/>
      </bottom>
      <diagonal/>
    </border>
    <border>
      <left style="medium">
        <color rgb="FF979991"/>
      </left>
      <right style="medium">
        <color rgb="FF979991"/>
      </right>
      <top style="medium">
        <color rgb="FF979991"/>
      </top>
      <bottom style="medium">
        <color rgb="FF979991"/>
      </bottom>
      <diagonal/>
    </border>
  </borders>
  <cellStyleXfs count="44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</cellStyleXfs>
  <cellXfs count="70">
    <xf numFmtId="0" fontId="0" fillId="0" borderId="0" xfId="0">
      <alignment vertical="center"/>
    </xf>
    <xf numFmtId="0" fontId="20" fillId="0" borderId="0" xfId="0" applyFont="1">
      <alignment vertical="center"/>
    </xf>
    <xf numFmtId="0" fontId="21" fillId="0" borderId="10" xfId="0" applyFont="1" applyBorder="1" applyAlignment="1">
      <alignment wrapText="1"/>
    </xf>
    <xf numFmtId="0" fontId="20" fillId="0" borderId="11" xfId="0" applyFont="1" applyBorder="1" applyAlignment="1">
      <alignment wrapText="1"/>
    </xf>
    <xf numFmtId="0" fontId="20" fillId="0" borderId="11" xfId="0" applyFont="1" applyBorder="1" applyAlignment="1">
      <alignment horizontal="right" vertical="center" wrapText="1"/>
    </xf>
    <xf numFmtId="49" fontId="21" fillId="33" borderId="10" xfId="0" applyNumberFormat="1" applyFont="1" applyFill="1" applyBorder="1" applyAlignment="1">
      <alignment vertical="center" wrapText="1"/>
    </xf>
    <xf numFmtId="0" fontId="21" fillId="33" borderId="10" xfId="0" applyFont="1" applyFill="1" applyBorder="1" applyAlignment="1">
      <alignment vertical="center" wrapText="1"/>
    </xf>
    <xf numFmtId="4" fontId="22" fillId="34" borderId="10" xfId="0" applyNumberFormat="1" applyFont="1" applyFill="1" applyBorder="1" applyAlignment="1">
      <alignment horizontal="right" vertical="top" wrapText="1"/>
    </xf>
    <xf numFmtId="4" fontId="21" fillId="35" borderId="10" xfId="0" applyNumberFormat="1" applyFont="1" applyFill="1" applyBorder="1" applyAlignment="1">
      <alignment horizontal="right" vertical="top" wrapText="1"/>
    </xf>
    <xf numFmtId="0" fontId="21" fillId="35" borderId="10" xfId="0" applyFont="1" applyFill="1" applyBorder="1" applyAlignment="1">
      <alignment horizontal="right" vertical="top" wrapText="1"/>
    </xf>
    <xf numFmtId="4" fontId="21" fillId="35" borderId="13" xfId="0" applyNumberFormat="1" applyFont="1" applyFill="1" applyBorder="1" applyAlignment="1">
      <alignment horizontal="right" vertical="top" wrapText="1"/>
    </xf>
    <xf numFmtId="0" fontId="21" fillId="35" borderId="13" xfId="0" applyFont="1" applyFill="1" applyBorder="1" applyAlignment="1">
      <alignment horizontal="right" vertical="top" wrapText="1"/>
    </xf>
    <xf numFmtId="177" fontId="20" fillId="0" borderId="0" xfId="0" applyNumberFormat="1" applyFont="1">
      <alignment vertical="center"/>
    </xf>
    <xf numFmtId="0" fontId="29" fillId="0" borderId="19" xfId="0" applyFont="1" applyBorder="1" applyAlignment="1">
      <alignment horizontal="left" vertical="center" wrapText="1"/>
    </xf>
    <xf numFmtId="49" fontId="21" fillId="33" borderId="12" xfId="0" applyNumberFormat="1" applyFont="1" applyFill="1" applyBorder="1" applyAlignment="1">
      <alignment vertical="center" wrapText="1"/>
    </xf>
    <xf numFmtId="0" fontId="21" fillId="33" borderId="12" xfId="0" applyFont="1" applyFill="1" applyBorder="1" applyAlignment="1">
      <alignment vertical="center" wrapText="1"/>
    </xf>
    <xf numFmtId="0" fontId="22" fillId="34" borderId="10" xfId="0" applyFont="1" applyFill="1" applyBorder="1" applyAlignment="1">
      <alignment horizontal="right" vertical="top" wrapText="1"/>
    </xf>
    <xf numFmtId="0" fontId="21" fillId="35" borderId="12" xfId="0" applyFont="1" applyFill="1" applyBorder="1" applyAlignment="1">
      <alignment horizontal="right" vertical="top" wrapText="1"/>
    </xf>
    <xf numFmtId="0" fontId="24" fillId="0" borderId="0" xfId="0" applyNumberFormat="1" applyFont="1" applyAlignment="1"/>
    <xf numFmtId="0" fontId="0" fillId="0" borderId="0" xfId="0" applyAlignment="1"/>
    <xf numFmtId="0" fontId="25" fillId="0" borderId="0" xfId="0" applyNumberFormat="1" applyFont="1" applyAlignment="1"/>
    <xf numFmtId="0" fontId="0" fillId="0" borderId="0" xfId="0" applyNumberFormat="1" applyAlignment="1"/>
    <xf numFmtId="0" fontId="20" fillId="0" borderId="0" xfId="0" applyNumberFormat="1" applyFont="1">
      <alignment vertical="center"/>
    </xf>
    <xf numFmtId="0" fontId="21" fillId="0" borderId="18" xfId="0" applyFont="1" applyBorder="1" applyAlignment="1">
      <alignment wrapText="1"/>
    </xf>
    <xf numFmtId="0" fontId="21" fillId="0" borderId="18" xfId="0" applyNumberFormat="1" applyFont="1" applyBorder="1" applyAlignment="1">
      <alignment wrapText="1"/>
    </xf>
    <xf numFmtId="0" fontId="20" fillId="0" borderId="18" xfId="0" applyFont="1" applyBorder="1" applyAlignment="1">
      <alignment wrapText="1"/>
    </xf>
    <xf numFmtId="0" fontId="20" fillId="0" borderId="18" xfId="0" applyFont="1" applyBorder="1" applyAlignment="1">
      <alignment horizontal="right" vertical="center" wrapText="1"/>
    </xf>
    <xf numFmtId="49" fontId="21" fillId="36" borderId="18" xfId="0" applyNumberFormat="1" applyFont="1" applyFill="1" applyBorder="1" applyAlignment="1">
      <alignment vertical="center" wrapText="1"/>
    </xf>
    <xf numFmtId="49" fontId="26" fillId="37" borderId="18" xfId="0" applyNumberFormat="1" applyFont="1" applyFill="1" applyBorder="1" applyAlignment="1">
      <alignment horizontal="center" vertical="center" wrapText="1"/>
    </xf>
    <xf numFmtId="0" fontId="21" fillId="33" borderId="18" xfId="0" applyFont="1" applyFill="1" applyBorder="1" applyAlignment="1">
      <alignment vertical="center" wrapText="1"/>
    </xf>
    <xf numFmtId="0" fontId="21" fillId="33" borderId="18" xfId="0" applyNumberFormat="1" applyFont="1" applyFill="1" applyBorder="1" applyAlignment="1">
      <alignment vertical="center" wrapText="1"/>
    </xf>
    <xf numFmtId="0" fontId="21" fillId="36" borderId="18" xfId="0" applyFont="1" applyFill="1" applyBorder="1" applyAlignment="1">
      <alignment vertical="center" wrapText="1"/>
    </xf>
    <xf numFmtId="0" fontId="21" fillId="37" borderId="18" xfId="0" applyFont="1" applyFill="1" applyBorder="1" applyAlignment="1">
      <alignment vertical="center" wrapText="1"/>
    </xf>
    <xf numFmtId="4" fontId="21" fillId="36" borderId="18" xfId="0" applyNumberFormat="1" applyFont="1" applyFill="1" applyBorder="1" applyAlignment="1">
      <alignment horizontal="right" vertical="top" wrapText="1"/>
    </xf>
    <xf numFmtId="4" fontId="21" fillId="37" borderId="18" xfId="0" applyNumberFormat="1" applyFont="1" applyFill="1" applyBorder="1" applyAlignment="1">
      <alignment horizontal="right" vertical="top" wrapText="1"/>
    </xf>
    <xf numFmtId="177" fontId="20" fillId="36" borderId="18" xfId="0" applyNumberFormat="1" applyFont="1" applyFill="1" applyBorder="1" applyAlignment="1">
      <alignment horizontal="center" vertical="center"/>
    </xf>
    <xf numFmtId="177" fontId="20" fillId="37" borderId="18" xfId="0" applyNumberFormat="1" applyFont="1" applyFill="1" applyBorder="1" applyAlignment="1">
      <alignment horizontal="center" vertical="center"/>
    </xf>
    <xf numFmtId="177" fontId="27" fillId="0" borderId="18" xfId="0" applyNumberFormat="1" applyFont="1" applyBorder="1">
      <alignment vertical="center"/>
    </xf>
    <xf numFmtId="177" fontId="20" fillId="36" borderId="18" xfId="0" applyNumberFormat="1" applyFont="1" applyFill="1" applyBorder="1">
      <alignment vertical="center"/>
    </xf>
    <xf numFmtId="177" fontId="20" fillId="37" borderId="18" xfId="0" applyNumberFormat="1" applyFont="1" applyFill="1" applyBorder="1">
      <alignment vertical="center"/>
    </xf>
    <xf numFmtId="177" fontId="20" fillId="0" borderId="18" xfId="0" applyNumberFormat="1" applyFont="1" applyBorder="1">
      <alignment vertical="center"/>
    </xf>
    <xf numFmtId="49" fontId="21" fillId="0" borderId="18" xfId="0" applyNumberFormat="1" applyFont="1" applyFill="1" applyBorder="1" applyAlignment="1">
      <alignment vertical="center" wrapText="1"/>
    </xf>
    <xf numFmtId="0" fontId="21" fillId="0" borderId="18" xfId="0" applyFont="1" applyFill="1" applyBorder="1" applyAlignment="1">
      <alignment vertical="center" wrapText="1"/>
    </xf>
    <xf numFmtId="4" fontId="21" fillId="0" borderId="18" xfId="0" applyNumberFormat="1" applyFont="1" applyFill="1" applyBorder="1" applyAlignment="1">
      <alignment horizontal="right" vertical="top" wrapText="1"/>
    </xf>
    <xf numFmtId="0" fontId="20" fillId="0" borderId="0" xfId="0" applyFont="1" applyFill="1">
      <alignment vertical="center"/>
    </xf>
    <xf numFmtId="176" fontId="21" fillId="0" borderId="18" xfId="0" applyNumberFormat="1" applyFont="1" applyFill="1" applyBorder="1" applyAlignment="1">
      <alignment horizontal="right" vertical="top" wrapText="1"/>
    </xf>
    <xf numFmtId="0" fontId="28" fillId="0" borderId="0" xfId="0" applyFont="1" applyAlignment="1">
      <alignment horizontal="left" wrapText="1"/>
    </xf>
    <xf numFmtId="176" fontId="22" fillId="34" borderId="10" xfId="0" applyNumberFormat="1" applyFont="1" applyFill="1" applyBorder="1" applyAlignment="1">
      <alignment horizontal="right" vertical="top" wrapText="1"/>
    </xf>
    <xf numFmtId="4" fontId="22" fillId="34" borderId="12" xfId="0" applyNumberFormat="1" applyFont="1" applyFill="1" applyBorder="1" applyAlignment="1">
      <alignment horizontal="right" vertical="top" wrapText="1"/>
    </xf>
    <xf numFmtId="176" fontId="21" fillId="35" borderId="10" xfId="0" applyNumberFormat="1" applyFont="1" applyFill="1" applyBorder="1" applyAlignment="1">
      <alignment horizontal="right" vertical="top" wrapText="1"/>
    </xf>
    <xf numFmtId="4" fontId="21" fillId="35" borderId="12" xfId="0" applyNumberFormat="1" applyFont="1" applyFill="1" applyBorder="1" applyAlignment="1">
      <alignment horizontal="right" vertical="top" wrapText="1"/>
    </xf>
    <xf numFmtId="176" fontId="21" fillId="35" borderId="13" xfId="0" applyNumberFormat="1" applyFont="1" applyFill="1" applyBorder="1" applyAlignment="1">
      <alignment horizontal="right" vertical="top" wrapText="1"/>
    </xf>
    <xf numFmtId="4" fontId="21" fillId="35" borderId="20" xfId="0" applyNumberFormat="1" applyFont="1" applyFill="1" applyBorder="1" applyAlignment="1">
      <alignment horizontal="right" vertical="top" wrapText="1"/>
    </xf>
    <xf numFmtId="49" fontId="21" fillId="33" borderId="18" xfId="0" applyNumberFormat="1" applyFont="1" applyFill="1" applyBorder="1" applyAlignment="1">
      <alignment horizontal="left" vertical="top" wrapText="1"/>
    </xf>
    <xf numFmtId="0" fontId="21" fillId="33" borderId="18" xfId="0" applyFont="1" applyFill="1" applyBorder="1" applyAlignment="1">
      <alignment vertical="center" wrapText="1"/>
    </xf>
    <xf numFmtId="49" fontId="22" fillId="33" borderId="18" xfId="0" applyNumberFormat="1" applyFont="1" applyFill="1" applyBorder="1" applyAlignment="1">
      <alignment horizontal="left" vertical="top" wrapText="1"/>
    </xf>
    <xf numFmtId="14" fontId="21" fillId="33" borderId="18" xfId="0" applyNumberFormat="1" applyFont="1" applyFill="1" applyBorder="1" applyAlignment="1">
      <alignment vertical="center" wrapText="1"/>
    </xf>
    <xf numFmtId="49" fontId="21" fillId="33" borderId="13" xfId="0" applyNumberFormat="1" applyFont="1" applyFill="1" applyBorder="1" applyAlignment="1">
      <alignment horizontal="left" vertical="top" wrapText="1"/>
    </xf>
    <xf numFmtId="49" fontId="21" fillId="33" borderId="15" xfId="0" applyNumberFormat="1" applyFont="1" applyFill="1" applyBorder="1" applyAlignment="1">
      <alignment horizontal="left" vertical="top" wrapText="1"/>
    </xf>
    <xf numFmtId="0" fontId="20" fillId="0" borderId="0" xfId="0" applyFont="1" applyAlignment="1">
      <alignment wrapText="1"/>
    </xf>
    <xf numFmtId="0" fontId="20" fillId="0" borderId="19" xfId="0" applyFont="1" applyBorder="1" applyAlignment="1">
      <alignment wrapText="1"/>
    </xf>
    <xf numFmtId="0" fontId="20" fillId="0" borderId="0" xfId="0" applyFont="1" applyAlignment="1">
      <alignment horizontal="right" vertical="center" wrapText="1"/>
    </xf>
    <xf numFmtId="0" fontId="21" fillId="33" borderId="13" xfId="0" applyFont="1" applyFill="1" applyBorder="1" applyAlignment="1">
      <alignment vertical="center" wrapText="1"/>
    </xf>
    <xf numFmtId="0" fontId="21" fillId="33" borderId="15" xfId="0" applyFont="1" applyFill="1" applyBorder="1" applyAlignment="1">
      <alignment vertical="center" wrapText="1"/>
    </xf>
    <xf numFmtId="49" fontId="22" fillId="33" borderId="13" xfId="0" applyNumberFormat="1" applyFont="1" applyFill="1" applyBorder="1" applyAlignment="1">
      <alignment horizontal="left" vertical="top" wrapText="1"/>
    </xf>
    <xf numFmtId="49" fontId="22" fillId="33" borderId="14" xfId="0" applyNumberFormat="1" applyFont="1" applyFill="1" applyBorder="1" applyAlignment="1">
      <alignment horizontal="left" vertical="top" wrapText="1"/>
    </xf>
    <xf numFmtId="49" fontId="22" fillId="33" borderId="15" xfId="0" applyNumberFormat="1" applyFont="1" applyFill="1" applyBorder="1" applyAlignment="1">
      <alignment horizontal="left" vertical="top" wrapText="1"/>
    </xf>
    <xf numFmtId="14" fontId="21" fillId="33" borderId="12" xfId="0" applyNumberFormat="1" applyFont="1" applyFill="1" applyBorder="1" applyAlignment="1">
      <alignment vertical="center" wrapText="1"/>
    </xf>
    <xf numFmtId="14" fontId="21" fillId="33" borderId="16" xfId="0" applyNumberFormat="1" applyFont="1" applyFill="1" applyBorder="1" applyAlignment="1">
      <alignment vertical="center" wrapText="1"/>
    </xf>
    <xf numFmtId="14" fontId="21" fillId="33" borderId="17" xfId="0" applyNumberFormat="1" applyFont="1" applyFill="1" applyBorder="1" applyAlignment="1">
      <alignment vertical="center" wrapText="1"/>
    </xf>
  </cellXfs>
  <cellStyles count="44">
    <cellStyle name="20% - 强调文字颜色 1" xfId="19" builtinId="30" customBuiltin="1"/>
    <cellStyle name="20% - 强调文字颜色 2" xfId="23" builtinId="34" customBuiltin="1"/>
    <cellStyle name="20% - 强调文字颜色 3" xfId="27" builtinId="38" customBuiltin="1"/>
    <cellStyle name="20% - 强调文字颜色 4" xfId="31" builtinId="42" customBuiltin="1"/>
    <cellStyle name="20% - 强调文字颜色 5" xfId="35" builtinId="46" customBuiltin="1"/>
    <cellStyle name="20% - 强调文字颜色 6" xfId="39" builtinId="50" customBuiltin="1"/>
    <cellStyle name="40% - 强调文字颜色 1" xfId="20" builtinId="31" customBuiltin="1"/>
    <cellStyle name="40% - 强调文字颜色 2" xfId="24" builtinId="35" customBuiltin="1"/>
    <cellStyle name="40% - 强调文字颜色 3" xfId="28" builtinId="39" customBuiltin="1"/>
    <cellStyle name="40% - 强调文字颜色 4" xfId="32" builtinId="43" customBuiltin="1"/>
    <cellStyle name="40% - 强调文字颜色 5" xfId="36" builtinId="47" customBuiltin="1"/>
    <cellStyle name="40% - 强调文字颜色 6" xfId="40" builtinId="51" customBuiltin="1"/>
    <cellStyle name="60% - 强调文字颜色 1" xfId="21" builtinId="32" customBuiltin="1"/>
    <cellStyle name="60% - 强调文字颜色 2" xfId="25" builtinId="36" customBuiltin="1"/>
    <cellStyle name="60% - 强调文字颜色 3" xfId="29" builtinId="40" customBuiltin="1"/>
    <cellStyle name="60% - 强调文字颜色 4" xfId="33" builtinId="44" customBuiltin="1"/>
    <cellStyle name="60% - 强调文字颜色 5" xfId="37" builtinId="48" customBuiltin="1"/>
    <cellStyle name="60% - 强调文字颜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超链接" xfId="42" builtinId="8" customBuiltin="1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强调文字颜色 1" xfId="18" builtinId="29" customBuiltin="1"/>
    <cellStyle name="强调文字颜色 2" xfId="22" builtinId="33" customBuiltin="1"/>
    <cellStyle name="强调文字颜色 3" xfId="26" builtinId="37" customBuiltin="1"/>
    <cellStyle name="强调文字颜色 4" xfId="30" builtinId="41" customBuiltin="1"/>
    <cellStyle name="强调文字颜色 5" xfId="34" builtinId="45" customBuiltin="1"/>
    <cellStyle name="强调文字颜色 6" xfId="38" builtinId="49" customBuiltin="1"/>
    <cellStyle name="适中" xfId="8" builtinId="28" customBuiltin="1"/>
    <cellStyle name="输出" xfId="10" builtinId="21" customBuiltin="1"/>
    <cellStyle name="输入" xfId="9" builtinId="20" customBuiltin="1"/>
    <cellStyle name="已访问的超链接" xfId="43" builtinId="9" customBuiltin="1"/>
    <cellStyle name="注释" xfId="15" builtinId="10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cid:7393133f13" TargetMode="External"/><Relationship Id="rId13" Type="http://schemas.openxmlformats.org/officeDocument/2006/relationships/hyperlink" Target="cid:78c0f45a2" TargetMode="External"/><Relationship Id="rId18" Type="http://schemas.openxmlformats.org/officeDocument/2006/relationships/image" Target="cid:8838026613" TargetMode="External"/><Relationship Id="rId26" Type="http://schemas.openxmlformats.org/officeDocument/2006/relationships/image" Target="cid:97aae13713" TargetMode="External"/><Relationship Id="rId3" Type="http://schemas.openxmlformats.org/officeDocument/2006/relationships/image" Target="cid:650096f013" TargetMode="External"/><Relationship Id="rId21" Type="http://schemas.openxmlformats.org/officeDocument/2006/relationships/hyperlink" Target="cid:97a5ff112" TargetMode="External"/><Relationship Id="rId7" Type="http://schemas.openxmlformats.org/officeDocument/2006/relationships/hyperlink" Target="cid:7393130e2" TargetMode="External"/><Relationship Id="rId12" Type="http://schemas.openxmlformats.org/officeDocument/2006/relationships/image" Target="cid:78be76ce13" TargetMode="External"/><Relationship Id="rId17" Type="http://schemas.openxmlformats.org/officeDocument/2006/relationships/hyperlink" Target="cid:883802342" TargetMode="External"/><Relationship Id="rId25" Type="http://schemas.openxmlformats.org/officeDocument/2006/relationships/hyperlink" Target="cid:97aae1182" TargetMode="External"/><Relationship Id="rId2" Type="http://schemas.openxmlformats.org/officeDocument/2006/relationships/hyperlink" Target="cid:650096c02" TargetMode="External"/><Relationship Id="rId16" Type="http://schemas.openxmlformats.org/officeDocument/2006/relationships/image" Target="cid:7dde59d613" TargetMode="External"/><Relationship Id="rId20" Type="http://schemas.openxmlformats.org/officeDocument/2006/relationships/image" Target="cid:883d555513" TargetMode="External"/><Relationship Id="rId29" Type="http://schemas.openxmlformats.org/officeDocument/2006/relationships/hyperlink" Target="cid:a1ed1ff62" TargetMode="External"/><Relationship Id="rId1" Type="http://schemas.openxmlformats.org/officeDocument/2006/relationships/image" Target="../media/image1.jpeg"/><Relationship Id="rId6" Type="http://schemas.openxmlformats.org/officeDocument/2006/relationships/image" Target="cid:738f7e7313" TargetMode="External"/><Relationship Id="rId11" Type="http://schemas.openxmlformats.org/officeDocument/2006/relationships/hyperlink" Target="cid:78be76a62" TargetMode="External"/><Relationship Id="rId24" Type="http://schemas.openxmlformats.org/officeDocument/2006/relationships/image" Target="cid:97a883f913" TargetMode="External"/><Relationship Id="rId32" Type="http://schemas.openxmlformats.org/officeDocument/2006/relationships/image" Target="cid:a711f73213" TargetMode="External"/><Relationship Id="rId5" Type="http://schemas.openxmlformats.org/officeDocument/2006/relationships/hyperlink" Target="cid:738f7e472" TargetMode="External"/><Relationship Id="rId15" Type="http://schemas.openxmlformats.org/officeDocument/2006/relationships/hyperlink" Target="cid:7dde59952" TargetMode="External"/><Relationship Id="rId23" Type="http://schemas.openxmlformats.org/officeDocument/2006/relationships/hyperlink" Target="cid:97a883d72" TargetMode="External"/><Relationship Id="rId28" Type="http://schemas.openxmlformats.org/officeDocument/2006/relationships/image" Target="cid:9cc12f6e13" TargetMode="External"/><Relationship Id="rId10" Type="http://schemas.openxmlformats.org/officeDocument/2006/relationships/image" Target="cid:7395293113" TargetMode="External"/><Relationship Id="rId19" Type="http://schemas.openxmlformats.org/officeDocument/2006/relationships/hyperlink" Target="cid:883d552c2" TargetMode="External"/><Relationship Id="rId31" Type="http://schemas.openxmlformats.org/officeDocument/2006/relationships/hyperlink" Target="cid:a711f70c2" TargetMode="External"/><Relationship Id="rId4" Type="http://schemas.openxmlformats.org/officeDocument/2006/relationships/image" Target="../media/image2.jpeg"/><Relationship Id="rId9" Type="http://schemas.openxmlformats.org/officeDocument/2006/relationships/hyperlink" Target="cid:739529052" TargetMode="External"/><Relationship Id="rId14" Type="http://schemas.openxmlformats.org/officeDocument/2006/relationships/image" Target="cid:78c0f48013" TargetMode="External"/><Relationship Id="rId22" Type="http://schemas.openxmlformats.org/officeDocument/2006/relationships/image" Target="cid:97a5ff3513" TargetMode="External"/><Relationship Id="rId27" Type="http://schemas.openxmlformats.org/officeDocument/2006/relationships/hyperlink" Target="cid:9cc12f202" TargetMode="External"/><Relationship Id="rId30" Type="http://schemas.openxmlformats.org/officeDocument/2006/relationships/image" Target="cid:a1ed202213" TargetMode="Externa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" name="Picture 2" descr="cid:650096f013">
          <a:hlinkClick xmlns:r="http://schemas.openxmlformats.org/officeDocument/2006/relationships" r:id="rId2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"/>
        <a:srcRect/>
        <a:stretch>
          <a:fillRect/>
        </a:stretch>
      </xdr:blipFill>
      <xdr:spPr bwMode="auto">
        <a:xfrm>
          <a:off x="2189797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5" name="Picture 2" descr="cid:738f7e7313">
          <a:hlinkClick xmlns:r="http://schemas.openxmlformats.org/officeDocument/2006/relationships" r:id="rId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6"/>
        <a:srcRect/>
        <a:stretch>
          <a:fillRect/>
        </a:stretch>
      </xdr:blipFill>
      <xdr:spPr bwMode="auto">
        <a:xfrm>
          <a:off x="2189797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7" name="Picture 2" descr="cid:7393133f13">
          <a:hlinkClick xmlns:r="http://schemas.openxmlformats.org/officeDocument/2006/relationships" r:id="rId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8"/>
        <a:srcRect/>
        <a:stretch>
          <a:fillRect/>
        </a:stretch>
      </xdr:blipFill>
      <xdr:spPr bwMode="auto">
        <a:xfrm>
          <a:off x="2189797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9" name="Picture 2" descr="cid:7395293113">
          <a:hlinkClick xmlns:r="http://schemas.openxmlformats.org/officeDocument/2006/relationships" r:id="rId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0"/>
        <a:srcRect/>
        <a:stretch>
          <a:fillRect/>
        </a:stretch>
      </xdr:blipFill>
      <xdr:spPr bwMode="auto">
        <a:xfrm>
          <a:off x="2151697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1" name="Picture 2" descr="cid:78be76ce13">
          <a:hlinkClick xmlns:r="http://schemas.openxmlformats.org/officeDocument/2006/relationships" r:id="rId1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2"/>
        <a:srcRect/>
        <a:stretch>
          <a:fillRect/>
        </a:stretch>
      </xdr:blipFill>
      <xdr:spPr bwMode="auto">
        <a:xfrm>
          <a:off x="2189797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3" name="Picture 2" descr="cid:78c0f48013">
          <a:hlinkClick xmlns:r="http://schemas.openxmlformats.org/officeDocument/2006/relationships" r:id="rId1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4"/>
        <a:srcRect/>
        <a:stretch>
          <a:fillRect/>
        </a:stretch>
      </xdr:blipFill>
      <xdr:spPr bwMode="auto">
        <a:xfrm>
          <a:off x="2189797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5" name="Picture 2" descr="cid:7dde59d613">
          <a:hlinkClick xmlns:r="http://schemas.openxmlformats.org/officeDocument/2006/relationships" r:id="rId1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6"/>
        <a:srcRect/>
        <a:stretch>
          <a:fillRect/>
        </a:stretch>
      </xdr:blipFill>
      <xdr:spPr bwMode="auto">
        <a:xfrm>
          <a:off x="2189797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7" name="Picture 2" descr="cid:8838026613">
          <a:hlinkClick xmlns:r="http://schemas.openxmlformats.org/officeDocument/2006/relationships" r:id="rId1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8"/>
        <a:srcRect/>
        <a:stretch>
          <a:fillRect/>
        </a:stretch>
      </xdr:blipFill>
      <xdr:spPr bwMode="auto">
        <a:xfrm>
          <a:off x="2189797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9" name="Picture 2" descr="cid:883d555513">
          <a:hlinkClick xmlns:r="http://schemas.openxmlformats.org/officeDocument/2006/relationships" r:id="rId1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0"/>
        <a:srcRect/>
        <a:stretch>
          <a:fillRect/>
        </a:stretch>
      </xdr:blipFill>
      <xdr:spPr bwMode="auto">
        <a:xfrm>
          <a:off x="2189797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1" name="Picture 2" descr="cid:97a5ff3513">
          <a:hlinkClick xmlns:r="http://schemas.openxmlformats.org/officeDocument/2006/relationships" r:id="rId2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2"/>
        <a:srcRect/>
        <a:stretch>
          <a:fillRect/>
        </a:stretch>
      </xdr:blipFill>
      <xdr:spPr bwMode="auto">
        <a:xfrm>
          <a:off x="2189797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3" name="Picture 2" descr="cid:97a883f913">
          <a:hlinkClick xmlns:r="http://schemas.openxmlformats.org/officeDocument/2006/relationships" r:id="rId2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4"/>
        <a:srcRect/>
        <a:stretch>
          <a:fillRect/>
        </a:stretch>
      </xdr:blipFill>
      <xdr:spPr bwMode="auto">
        <a:xfrm>
          <a:off x="2189797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5" name="Picture 2" descr="cid:97aae13713">
          <a:hlinkClick xmlns:r="http://schemas.openxmlformats.org/officeDocument/2006/relationships" r:id="rId2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6"/>
        <a:srcRect/>
        <a:stretch>
          <a:fillRect/>
        </a:stretch>
      </xdr:blipFill>
      <xdr:spPr bwMode="auto">
        <a:xfrm>
          <a:off x="2189797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7" name="Picture 2" descr="cid:9cc12f6e13">
          <a:hlinkClick xmlns:r="http://schemas.openxmlformats.org/officeDocument/2006/relationships" r:id="rId2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8"/>
        <a:srcRect/>
        <a:stretch>
          <a:fillRect/>
        </a:stretch>
      </xdr:blipFill>
      <xdr:spPr bwMode="auto">
        <a:xfrm>
          <a:off x="2184082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9" name="Picture 2" descr="cid:a1ed202213">
          <a:hlinkClick xmlns:r="http://schemas.openxmlformats.org/officeDocument/2006/relationships" r:id="rId2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0"/>
        <a:srcRect/>
        <a:stretch>
          <a:fillRect/>
        </a:stretch>
      </xdr:blipFill>
      <xdr:spPr bwMode="auto">
        <a:xfrm>
          <a:off x="2184082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1" name="Picture 2" descr="cid:a711f73213">
          <a:hlinkClick xmlns:r="http://schemas.openxmlformats.org/officeDocument/2006/relationships" r:id="rId3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2"/>
        <a:srcRect/>
        <a:stretch>
          <a:fillRect/>
        </a:stretch>
      </xdr:blipFill>
      <xdr:spPr bwMode="auto">
        <a:xfrm>
          <a:off x="21840825" y="0"/>
          <a:ext cx="304800" cy="304800"/>
        </a:xfrm>
        <a:prstGeom prst="rect">
          <a:avLst/>
        </a:prstGeom>
        <a:noFill/>
      </xdr:spPr>
    </xdr:pic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39"/>
  <sheetViews>
    <sheetView showGridLines="0" tabSelected="1" workbookViewId="0">
      <pane xSplit="1" ySplit="3" topLeftCell="B4" activePane="bottomRight" state="frozen"/>
      <selection pane="topRight" activeCell="B1" sqref="B1"/>
      <selection pane="bottomLeft" activeCell="A4" sqref="A4"/>
      <selection pane="bottomRight" activeCell="I4" sqref="I4"/>
    </sheetView>
  </sheetViews>
  <sheetFormatPr defaultRowHeight="11.25"/>
  <cols>
    <col min="1" max="1" width="7.75" style="1" customWidth="1"/>
    <col min="2" max="2" width="3" style="22" bestFit="1" customWidth="1"/>
    <col min="3" max="4" width="9" style="1"/>
    <col min="5" max="5" width="10.5" style="1" bestFit="1" customWidth="1"/>
    <col min="6" max="6" width="12.25" style="44" bestFit="1" customWidth="1"/>
    <col min="7" max="7" width="10.5" style="1" bestFit="1" customWidth="1"/>
    <col min="8" max="8" width="9" style="44"/>
    <col min="9" max="12" width="9.75" style="12" bestFit="1" customWidth="1"/>
    <col min="13" max="16384" width="9" style="1"/>
  </cols>
  <sheetData>
    <row r="1" spans="1:12">
      <c r="A1" s="23"/>
      <c r="B1" s="24"/>
      <c r="C1" s="25"/>
      <c r="D1" s="26"/>
      <c r="E1" s="27" t="s">
        <v>0</v>
      </c>
      <c r="F1" s="41" t="s">
        <v>3</v>
      </c>
      <c r="G1" s="28" t="s">
        <v>98</v>
      </c>
      <c r="H1" s="41" t="s">
        <v>4</v>
      </c>
      <c r="I1" s="35" t="s">
        <v>96</v>
      </c>
      <c r="J1" s="36" t="s">
        <v>97</v>
      </c>
      <c r="K1" s="37" t="s">
        <v>99</v>
      </c>
      <c r="L1" s="37" t="s">
        <v>100</v>
      </c>
    </row>
    <row r="2" spans="1:12">
      <c r="A2" s="29" t="s">
        <v>5</v>
      </c>
      <c r="B2" s="30"/>
      <c r="C2" s="54" t="s">
        <v>6</v>
      </c>
      <c r="D2" s="54"/>
      <c r="E2" s="31"/>
      <c r="F2" s="42"/>
      <c r="G2" s="32"/>
      <c r="H2" s="42"/>
      <c r="I2" s="38"/>
      <c r="J2" s="39"/>
      <c r="K2" s="40"/>
      <c r="L2" s="40"/>
    </row>
    <row r="3" spans="1:12">
      <c r="A3" s="55" t="s">
        <v>7</v>
      </c>
      <c r="B3" s="55"/>
      <c r="C3" s="55"/>
      <c r="D3" s="55"/>
      <c r="E3" s="33">
        <f>RA!D7</f>
        <v>13939873.5677</v>
      </c>
      <c r="F3" s="43">
        <f>RA!I7</f>
        <v>1626181.7187000001</v>
      </c>
      <c r="G3" s="34">
        <f>E3-F3</f>
        <v>12313691.848999999</v>
      </c>
      <c r="H3" s="45">
        <f>RA!J7</f>
        <v>11.665684848591599</v>
      </c>
      <c r="I3" s="38">
        <f>SUM(I4:I39)</f>
        <v>13939876.580784667</v>
      </c>
      <c r="J3" s="39">
        <f>SUM(J4:J39)</f>
        <v>12313691.768298881</v>
      </c>
      <c r="K3" s="40">
        <f>E3-I3</f>
        <v>-3.0130846668034792</v>
      </c>
      <c r="L3" s="40">
        <f>G3-J3</f>
        <v>8.0701118335127831E-2</v>
      </c>
    </row>
    <row r="4" spans="1:12">
      <c r="A4" s="56">
        <f>RA!A8</f>
        <v>41458</v>
      </c>
      <c r="B4" s="30">
        <v>12</v>
      </c>
      <c r="C4" s="53" t="s">
        <v>8</v>
      </c>
      <c r="D4" s="53"/>
      <c r="E4" s="33">
        <f>RA!D8</f>
        <v>491952.15529999998</v>
      </c>
      <c r="F4" s="43">
        <f>RA!I8</f>
        <v>75261.7359</v>
      </c>
      <c r="G4" s="34">
        <f t="shared" ref="G4:G39" si="0">E4-F4</f>
        <v>416690.41940000001</v>
      </c>
      <c r="H4" s="45">
        <f>RA!J8</f>
        <v>15.2985885088976</v>
      </c>
      <c r="I4" s="38">
        <f>VLOOKUP(B4,RMS!B:D,3,FALSE)</f>
        <v>491952.57281623897</v>
      </c>
      <c r="J4" s="39">
        <f>VLOOKUP(B4,RMS!B:E,4,FALSE)</f>
        <v>416690.42439059803</v>
      </c>
      <c r="K4" s="40">
        <f t="shared" ref="K4:K39" si="1">E4-I4</f>
        <v>-0.41751623898744583</v>
      </c>
      <c r="L4" s="40">
        <f t="shared" ref="L4:L39" si="2">G4-J4</f>
        <v>-4.9905980122275651E-3</v>
      </c>
    </row>
    <row r="5" spans="1:12">
      <c r="A5" s="56"/>
      <c r="B5" s="30">
        <v>13</v>
      </c>
      <c r="C5" s="53" t="s">
        <v>9</v>
      </c>
      <c r="D5" s="53"/>
      <c r="E5" s="33">
        <f>RA!D9</f>
        <v>103023.0517</v>
      </c>
      <c r="F5" s="43">
        <f>RA!I9</f>
        <v>20703.502</v>
      </c>
      <c r="G5" s="34">
        <f t="shared" si="0"/>
        <v>82319.549700000003</v>
      </c>
      <c r="H5" s="45">
        <f>RA!J9</f>
        <v>20.095989837583101</v>
      </c>
      <c r="I5" s="38">
        <f>VLOOKUP(B5,RMS!B:D,3,FALSE)</f>
        <v>103023.05730380501</v>
      </c>
      <c r="J5" s="39">
        <f>VLOOKUP(B5,RMS!B:E,4,FALSE)</f>
        <v>82319.535147137096</v>
      </c>
      <c r="K5" s="40">
        <f t="shared" si="1"/>
        <v>-5.6038050097413361E-3</v>
      </c>
      <c r="L5" s="40">
        <f t="shared" si="2"/>
        <v>1.4552862907294184E-2</v>
      </c>
    </row>
    <row r="6" spans="1:12">
      <c r="A6" s="56"/>
      <c r="B6" s="30">
        <v>14</v>
      </c>
      <c r="C6" s="53" t="s">
        <v>10</v>
      </c>
      <c r="D6" s="53"/>
      <c r="E6" s="33">
        <f>RA!D10</f>
        <v>149842.24350000001</v>
      </c>
      <c r="F6" s="43">
        <f>RA!I10</f>
        <v>34719.109299999996</v>
      </c>
      <c r="G6" s="34">
        <f t="shared" si="0"/>
        <v>115123.13420000001</v>
      </c>
      <c r="H6" s="45">
        <f>RA!J10</f>
        <v>23.1704414516458</v>
      </c>
      <c r="I6" s="38">
        <f>VLOOKUP(B6,RMS!B:D,3,FALSE)</f>
        <v>149844.35532649601</v>
      </c>
      <c r="J6" s="39">
        <f>VLOOKUP(B6,RMS!B:E,4,FALSE)</f>
        <v>115123.134023077</v>
      </c>
      <c r="K6" s="40">
        <f t="shared" si="1"/>
        <v>-2.1118264959950466</v>
      </c>
      <c r="L6" s="40">
        <f t="shared" si="2"/>
        <v>1.769230148056522E-4</v>
      </c>
    </row>
    <row r="7" spans="1:12">
      <c r="A7" s="56"/>
      <c r="B7" s="30">
        <v>15</v>
      </c>
      <c r="C7" s="53" t="s">
        <v>11</v>
      </c>
      <c r="D7" s="53"/>
      <c r="E7" s="33">
        <f>RA!D11</f>
        <v>47494.477299999999</v>
      </c>
      <c r="F7" s="43">
        <f>RA!I11</f>
        <v>10686.247799999999</v>
      </c>
      <c r="G7" s="34">
        <f t="shared" si="0"/>
        <v>36808.229500000001</v>
      </c>
      <c r="H7" s="45">
        <f>RA!J11</f>
        <v>22.499979802914901</v>
      </c>
      <c r="I7" s="38">
        <f>VLOOKUP(B7,RMS!B:D,3,FALSE)</f>
        <v>47494.488645299098</v>
      </c>
      <c r="J7" s="39">
        <f>VLOOKUP(B7,RMS!B:E,4,FALSE)</f>
        <v>36808.229462393203</v>
      </c>
      <c r="K7" s="40">
        <f t="shared" si="1"/>
        <v>-1.1345299099048134E-2</v>
      </c>
      <c r="L7" s="40">
        <f t="shared" si="2"/>
        <v>3.7606798287015408E-5</v>
      </c>
    </row>
    <row r="8" spans="1:12">
      <c r="A8" s="56"/>
      <c r="B8" s="30">
        <v>16</v>
      </c>
      <c r="C8" s="53" t="s">
        <v>12</v>
      </c>
      <c r="D8" s="53"/>
      <c r="E8" s="33">
        <f>RA!D12</f>
        <v>175925.84359999999</v>
      </c>
      <c r="F8" s="43">
        <f>RA!I12</f>
        <v>-6468.4386000000004</v>
      </c>
      <c r="G8" s="34">
        <f t="shared" si="0"/>
        <v>182394.28219999999</v>
      </c>
      <c r="H8" s="45">
        <f>RA!J12</f>
        <v>-3.6767983984815702</v>
      </c>
      <c r="I8" s="38">
        <f>VLOOKUP(B8,RMS!B:D,3,FALSE)</f>
        <v>175925.86007093999</v>
      </c>
      <c r="J8" s="39">
        <f>VLOOKUP(B8,RMS!B:E,4,FALSE)</f>
        <v>182394.28128461499</v>
      </c>
      <c r="K8" s="40">
        <f t="shared" si="1"/>
        <v>-1.6470939997816458E-2</v>
      </c>
      <c r="L8" s="40">
        <f t="shared" si="2"/>
        <v>9.1538499691523612E-4</v>
      </c>
    </row>
    <row r="9" spans="1:12">
      <c r="A9" s="56"/>
      <c r="B9" s="30">
        <v>17</v>
      </c>
      <c r="C9" s="53" t="s">
        <v>13</v>
      </c>
      <c r="D9" s="53"/>
      <c r="E9" s="33">
        <f>RA!D13</f>
        <v>286134.91970000003</v>
      </c>
      <c r="F9" s="43">
        <f>RA!I13</f>
        <v>52358.365400000002</v>
      </c>
      <c r="G9" s="34">
        <f t="shared" si="0"/>
        <v>233776.55430000002</v>
      </c>
      <c r="H9" s="45">
        <f>RA!J13</f>
        <v>18.298488508461499</v>
      </c>
      <c r="I9" s="38">
        <f>VLOOKUP(B9,RMS!B:D,3,FALSE)</f>
        <v>286135.04020170902</v>
      </c>
      <c r="J9" s="39">
        <f>VLOOKUP(B9,RMS!B:E,4,FALSE)</f>
        <v>233776.553907692</v>
      </c>
      <c r="K9" s="40">
        <f t="shared" si="1"/>
        <v>-0.12050170899601653</v>
      </c>
      <c r="L9" s="40">
        <f t="shared" si="2"/>
        <v>3.9230802212841809E-4</v>
      </c>
    </row>
    <row r="10" spans="1:12">
      <c r="A10" s="56"/>
      <c r="B10" s="30">
        <v>18</v>
      </c>
      <c r="C10" s="53" t="s">
        <v>14</v>
      </c>
      <c r="D10" s="53"/>
      <c r="E10" s="33">
        <f>RA!D14</f>
        <v>143187.83979999999</v>
      </c>
      <c r="F10" s="43">
        <f>RA!I14</f>
        <v>16653.6387</v>
      </c>
      <c r="G10" s="34">
        <f t="shared" si="0"/>
        <v>126534.20109999999</v>
      </c>
      <c r="H10" s="45">
        <f>RA!J14</f>
        <v>11.6306236083045</v>
      </c>
      <c r="I10" s="38">
        <f>VLOOKUP(B10,RMS!B:D,3,FALSE)</f>
        <v>143187.82519316199</v>
      </c>
      <c r="J10" s="39">
        <f>VLOOKUP(B10,RMS!B:E,4,FALSE)</f>
        <v>126534.20021453001</v>
      </c>
      <c r="K10" s="40">
        <f t="shared" si="1"/>
        <v>1.4606837998144329E-2</v>
      </c>
      <c r="L10" s="40">
        <f t="shared" si="2"/>
        <v>8.8546998449601233E-4</v>
      </c>
    </row>
    <row r="11" spans="1:12">
      <c r="A11" s="56"/>
      <c r="B11" s="30">
        <v>19</v>
      </c>
      <c r="C11" s="53" t="s">
        <v>15</v>
      </c>
      <c r="D11" s="53"/>
      <c r="E11" s="33">
        <f>RA!D15</f>
        <v>86744.9902</v>
      </c>
      <c r="F11" s="43">
        <f>RA!I15</f>
        <v>11529.2317</v>
      </c>
      <c r="G11" s="34">
        <f t="shared" si="0"/>
        <v>75215.758499999996</v>
      </c>
      <c r="H11" s="45">
        <f>RA!J15</f>
        <v>13.2909481843483</v>
      </c>
      <c r="I11" s="38">
        <f>VLOOKUP(B11,RMS!B:D,3,FALSE)</f>
        <v>86745.009340170902</v>
      </c>
      <c r="J11" s="39">
        <f>VLOOKUP(B11,RMS!B:E,4,FALSE)</f>
        <v>75215.758544444398</v>
      </c>
      <c r="K11" s="40">
        <f t="shared" si="1"/>
        <v>-1.9140170901664533E-2</v>
      </c>
      <c r="L11" s="40">
        <f t="shared" si="2"/>
        <v>-4.4444401282817125E-5</v>
      </c>
    </row>
    <row r="12" spans="1:12">
      <c r="A12" s="56"/>
      <c r="B12" s="30">
        <v>21</v>
      </c>
      <c r="C12" s="53" t="s">
        <v>16</v>
      </c>
      <c r="D12" s="53"/>
      <c r="E12" s="33">
        <f>RA!D16</f>
        <v>744791.54709999997</v>
      </c>
      <c r="F12" s="43">
        <f>RA!I16</f>
        <v>66254.849499999997</v>
      </c>
      <c r="G12" s="34">
        <f t="shared" si="0"/>
        <v>678536.69759999996</v>
      </c>
      <c r="H12" s="45">
        <f>RA!J16</f>
        <v>8.8957574448819905</v>
      </c>
      <c r="I12" s="38">
        <f>VLOOKUP(B12,RMS!B:D,3,FALSE)</f>
        <v>744791.12170000002</v>
      </c>
      <c r="J12" s="39">
        <f>VLOOKUP(B12,RMS!B:E,4,FALSE)</f>
        <v>678536.69759999996</v>
      </c>
      <c r="K12" s="40">
        <f t="shared" si="1"/>
        <v>0.42539999994914979</v>
      </c>
      <c r="L12" s="40">
        <f t="shared" si="2"/>
        <v>0</v>
      </c>
    </row>
    <row r="13" spans="1:12">
      <c r="A13" s="56"/>
      <c r="B13" s="30">
        <v>22</v>
      </c>
      <c r="C13" s="53" t="s">
        <v>17</v>
      </c>
      <c r="D13" s="53"/>
      <c r="E13" s="33">
        <f>RA!D17</f>
        <v>408922.82120000001</v>
      </c>
      <c r="F13" s="43">
        <f>RA!I17</f>
        <v>55153.505499999999</v>
      </c>
      <c r="G13" s="34">
        <f t="shared" si="0"/>
        <v>353769.31570000004</v>
      </c>
      <c r="H13" s="45">
        <f>RA!J17</f>
        <v>13.4875097795104</v>
      </c>
      <c r="I13" s="38">
        <f>VLOOKUP(B13,RMS!B:D,3,FALSE)</f>
        <v>408922.87044444401</v>
      </c>
      <c r="J13" s="39">
        <f>VLOOKUP(B13,RMS!B:E,4,FALSE)</f>
        <v>353769.31437777798</v>
      </c>
      <c r="K13" s="40">
        <f t="shared" si="1"/>
        <v>-4.9244444002397358E-2</v>
      </c>
      <c r="L13" s="40">
        <f t="shared" si="2"/>
        <v>1.3222220586612821E-3</v>
      </c>
    </row>
    <row r="14" spans="1:12">
      <c r="A14" s="56"/>
      <c r="B14" s="30">
        <v>23</v>
      </c>
      <c r="C14" s="53" t="s">
        <v>18</v>
      </c>
      <c r="D14" s="53"/>
      <c r="E14" s="33">
        <f>RA!D18</f>
        <v>1512810.2501000001</v>
      </c>
      <c r="F14" s="43">
        <f>RA!I18</f>
        <v>214315.77110000001</v>
      </c>
      <c r="G14" s="34">
        <f t="shared" si="0"/>
        <v>1298494.4790000001</v>
      </c>
      <c r="H14" s="45">
        <f>RA!J18</f>
        <v>14.166731821511201</v>
      </c>
      <c r="I14" s="38">
        <f>VLOOKUP(B14,RMS!B:D,3,FALSE)</f>
        <v>1512810.38327094</v>
      </c>
      <c r="J14" s="39">
        <f>VLOOKUP(B14,RMS!B:E,4,FALSE)</f>
        <v>1298494.4593418799</v>
      </c>
      <c r="K14" s="40">
        <f t="shared" si="1"/>
        <v>-0.13317093998193741</v>
      </c>
      <c r="L14" s="40">
        <f t="shared" si="2"/>
        <v>1.9658120116218925E-2</v>
      </c>
    </row>
    <row r="15" spans="1:12">
      <c r="A15" s="56"/>
      <c r="B15" s="30">
        <v>24</v>
      </c>
      <c r="C15" s="53" t="s">
        <v>19</v>
      </c>
      <c r="D15" s="53"/>
      <c r="E15" s="33">
        <f>RA!D19</f>
        <v>563697.9791</v>
      </c>
      <c r="F15" s="43">
        <f>RA!I19</f>
        <v>53521.9666</v>
      </c>
      <c r="G15" s="34">
        <f t="shared" si="0"/>
        <v>510176.01250000001</v>
      </c>
      <c r="H15" s="45">
        <f>RA!J19</f>
        <v>9.4947948341864095</v>
      </c>
      <c r="I15" s="38">
        <f>VLOOKUP(B15,RMS!B:D,3,FALSE)</f>
        <v>563698.00291025604</v>
      </c>
      <c r="J15" s="39">
        <f>VLOOKUP(B15,RMS!B:E,4,FALSE)</f>
        <v>510176.01153589698</v>
      </c>
      <c r="K15" s="40">
        <f t="shared" si="1"/>
        <v>-2.3810256039723754E-2</v>
      </c>
      <c r="L15" s="40">
        <f t="shared" si="2"/>
        <v>9.6410303376615047E-4</v>
      </c>
    </row>
    <row r="16" spans="1:12">
      <c r="A16" s="56"/>
      <c r="B16" s="30">
        <v>25</v>
      </c>
      <c r="C16" s="53" t="s">
        <v>20</v>
      </c>
      <c r="D16" s="53"/>
      <c r="E16" s="33">
        <f>RA!D20</f>
        <v>712871.60239999997</v>
      </c>
      <c r="F16" s="43">
        <f>RA!I20</f>
        <v>34861.987099999998</v>
      </c>
      <c r="G16" s="34">
        <f t="shared" si="0"/>
        <v>678009.61529999995</v>
      </c>
      <c r="H16" s="45">
        <f>RA!J20</f>
        <v>4.8903599165167098</v>
      </c>
      <c r="I16" s="38">
        <f>VLOOKUP(B16,RMS!B:D,3,FALSE)</f>
        <v>712871.60519999999</v>
      </c>
      <c r="J16" s="39">
        <f>VLOOKUP(B16,RMS!B:E,4,FALSE)</f>
        <v>678009.61529999995</v>
      </c>
      <c r="K16" s="40">
        <f t="shared" si="1"/>
        <v>-2.8000000165775418E-3</v>
      </c>
      <c r="L16" s="40">
        <f t="shared" si="2"/>
        <v>0</v>
      </c>
    </row>
    <row r="17" spans="1:12">
      <c r="A17" s="56"/>
      <c r="B17" s="30">
        <v>26</v>
      </c>
      <c r="C17" s="53" t="s">
        <v>21</v>
      </c>
      <c r="D17" s="53"/>
      <c r="E17" s="33">
        <f>RA!D21</f>
        <v>311386.45679999999</v>
      </c>
      <c r="F17" s="43">
        <f>RA!I21</f>
        <v>33582.035100000001</v>
      </c>
      <c r="G17" s="34">
        <f t="shared" si="0"/>
        <v>277804.42170000001</v>
      </c>
      <c r="H17" s="45">
        <f>RA!J21</f>
        <v>10.7846806971343</v>
      </c>
      <c r="I17" s="38">
        <f>VLOOKUP(B17,RMS!B:D,3,FALSE)</f>
        <v>311386.26253961102</v>
      </c>
      <c r="J17" s="39">
        <f>VLOOKUP(B17,RMS!B:E,4,FALSE)</f>
        <v>277804.42165470798</v>
      </c>
      <c r="K17" s="40">
        <f t="shared" si="1"/>
        <v>0.19426038896199316</v>
      </c>
      <c r="L17" s="40">
        <f t="shared" si="2"/>
        <v>4.5292021241039038E-5</v>
      </c>
    </row>
    <row r="18" spans="1:12">
      <c r="A18" s="56"/>
      <c r="B18" s="30">
        <v>27</v>
      </c>
      <c r="C18" s="53" t="s">
        <v>22</v>
      </c>
      <c r="D18" s="53"/>
      <c r="E18" s="33">
        <f>RA!D22</f>
        <v>1044421.4202000001</v>
      </c>
      <c r="F18" s="43">
        <f>RA!I22</f>
        <v>133494.7329</v>
      </c>
      <c r="G18" s="34">
        <f t="shared" si="0"/>
        <v>910926.68730000011</v>
      </c>
      <c r="H18" s="45">
        <f>RA!J22</f>
        <v>12.7816923626898</v>
      </c>
      <c r="I18" s="38">
        <f>VLOOKUP(B18,RMS!B:D,3,FALSE)</f>
        <v>1044421.61202566</v>
      </c>
      <c r="J18" s="39">
        <f>VLOOKUP(B18,RMS!B:E,4,FALSE)</f>
        <v>910926.685516814</v>
      </c>
      <c r="K18" s="40">
        <f t="shared" si="1"/>
        <v>-0.19182565994560719</v>
      </c>
      <c r="L18" s="40">
        <f t="shared" si="2"/>
        <v>1.7831861041486263E-3</v>
      </c>
    </row>
    <row r="19" spans="1:12">
      <c r="A19" s="56"/>
      <c r="B19" s="30">
        <v>29</v>
      </c>
      <c r="C19" s="53" t="s">
        <v>23</v>
      </c>
      <c r="D19" s="53"/>
      <c r="E19" s="33">
        <f>RA!D23</f>
        <v>2178555.1047</v>
      </c>
      <c r="F19" s="43">
        <f>RA!I23</f>
        <v>194416.0833</v>
      </c>
      <c r="G19" s="34">
        <f t="shared" si="0"/>
        <v>1984139.0214</v>
      </c>
      <c r="H19" s="45">
        <f>RA!J23</f>
        <v>8.9240838058476495</v>
      </c>
      <c r="I19" s="38">
        <f>VLOOKUP(B19,RMS!B:D,3,FALSE)</f>
        <v>2178555.8332410301</v>
      </c>
      <c r="J19" s="39">
        <f>VLOOKUP(B19,RMS!B:E,4,FALSE)</f>
        <v>1984139.04883932</v>
      </c>
      <c r="K19" s="40">
        <f t="shared" si="1"/>
        <v>-0.72854103008285165</v>
      </c>
      <c r="L19" s="40">
        <f t="shared" si="2"/>
        <v>-2.7439319994300604E-2</v>
      </c>
    </row>
    <row r="20" spans="1:12">
      <c r="A20" s="56"/>
      <c r="B20" s="30">
        <v>31</v>
      </c>
      <c r="C20" s="53" t="s">
        <v>24</v>
      </c>
      <c r="D20" s="53"/>
      <c r="E20" s="33">
        <f>RA!D24</f>
        <v>271322.68660000002</v>
      </c>
      <c r="F20" s="43">
        <f>RA!I24</f>
        <v>46198.474999999999</v>
      </c>
      <c r="G20" s="34">
        <f t="shared" si="0"/>
        <v>225124.21160000001</v>
      </c>
      <c r="H20" s="45">
        <f>RA!J24</f>
        <v>17.0271331081534</v>
      </c>
      <c r="I20" s="38">
        <f>VLOOKUP(B20,RMS!B:D,3,FALSE)</f>
        <v>271322.69551369798</v>
      </c>
      <c r="J20" s="39">
        <f>VLOOKUP(B20,RMS!B:E,4,FALSE)</f>
        <v>225124.20720925499</v>
      </c>
      <c r="K20" s="40">
        <f t="shared" si="1"/>
        <v>-8.9136979659087956E-3</v>
      </c>
      <c r="L20" s="40">
        <f t="shared" si="2"/>
        <v>4.3907450162805617E-3</v>
      </c>
    </row>
    <row r="21" spans="1:12">
      <c r="A21" s="56"/>
      <c r="B21" s="30">
        <v>32</v>
      </c>
      <c r="C21" s="53" t="s">
        <v>25</v>
      </c>
      <c r="D21" s="53"/>
      <c r="E21" s="33">
        <f>RA!D25</f>
        <v>179883.60620000001</v>
      </c>
      <c r="F21" s="43">
        <f>RA!I25</f>
        <v>19754.805400000001</v>
      </c>
      <c r="G21" s="34">
        <f t="shared" si="0"/>
        <v>160128.8008</v>
      </c>
      <c r="H21" s="45">
        <f>RA!J25</f>
        <v>10.9819931995559</v>
      </c>
      <c r="I21" s="38">
        <f>VLOOKUP(B21,RMS!B:D,3,FALSE)</f>
        <v>179883.60983061799</v>
      </c>
      <c r="J21" s="39">
        <f>VLOOKUP(B21,RMS!B:E,4,FALSE)</f>
        <v>160128.80818810401</v>
      </c>
      <c r="K21" s="40">
        <f t="shared" si="1"/>
        <v>-3.6306179827079177E-3</v>
      </c>
      <c r="L21" s="40">
        <f t="shared" si="2"/>
        <v>-7.3881040152627975E-3</v>
      </c>
    </row>
    <row r="22" spans="1:12">
      <c r="A22" s="56"/>
      <c r="B22" s="30">
        <v>33</v>
      </c>
      <c r="C22" s="53" t="s">
        <v>26</v>
      </c>
      <c r="D22" s="53"/>
      <c r="E22" s="33">
        <f>RA!D26</f>
        <v>511818.36949999997</v>
      </c>
      <c r="F22" s="43">
        <f>RA!I26</f>
        <v>105187.3453</v>
      </c>
      <c r="G22" s="34">
        <f t="shared" si="0"/>
        <v>406631.02419999999</v>
      </c>
      <c r="H22" s="45">
        <f>RA!J26</f>
        <v>20.551694032154099</v>
      </c>
      <c r="I22" s="38">
        <f>VLOOKUP(B22,RMS!B:D,3,FALSE)</f>
        <v>511818.37941686698</v>
      </c>
      <c r="J22" s="39">
        <f>VLOOKUP(B22,RMS!B:E,4,FALSE)</f>
        <v>406630.98076215299</v>
      </c>
      <c r="K22" s="40">
        <f t="shared" si="1"/>
        <v>-9.9168670130893588E-3</v>
      </c>
      <c r="L22" s="40">
        <f t="shared" si="2"/>
        <v>4.3437846994493157E-2</v>
      </c>
    </row>
    <row r="23" spans="1:12">
      <c r="A23" s="56"/>
      <c r="B23" s="30">
        <v>34</v>
      </c>
      <c r="C23" s="53" t="s">
        <v>27</v>
      </c>
      <c r="D23" s="53"/>
      <c r="E23" s="33">
        <f>RA!D27</f>
        <v>213723.38620000001</v>
      </c>
      <c r="F23" s="43">
        <f>RA!I27</f>
        <v>59682.491399999999</v>
      </c>
      <c r="G23" s="34">
        <f t="shared" si="0"/>
        <v>154040.89480000001</v>
      </c>
      <c r="H23" s="45">
        <f>RA!J27</f>
        <v>27.925110331234301</v>
      </c>
      <c r="I23" s="38">
        <f>VLOOKUP(B23,RMS!B:D,3,FALSE)</f>
        <v>213723.339104402</v>
      </c>
      <c r="J23" s="39">
        <f>VLOOKUP(B23,RMS!B:E,4,FALSE)</f>
        <v>154040.899232108</v>
      </c>
      <c r="K23" s="40">
        <f t="shared" si="1"/>
        <v>4.70955980126746E-2</v>
      </c>
      <c r="L23" s="40">
        <f t="shared" si="2"/>
        <v>-4.4321079913061112E-3</v>
      </c>
    </row>
    <row r="24" spans="1:12">
      <c r="A24" s="56"/>
      <c r="B24" s="30">
        <v>35</v>
      </c>
      <c r="C24" s="53" t="s">
        <v>28</v>
      </c>
      <c r="D24" s="53"/>
      <c r="E24" s="33">
        <f>RA!D28</f>
        <v>756092.92229999998</v>
      </c>
      <c r="F24" s="43">
        <f>RA!I28</f>
        <v>50360.894</v>
      </c>
      <c r="G24" s="34">
        <f t="shared" si="0"/>
        <v>705732.02830000001</v>
      </c>
      <c r="H24" s="45">
        <f>RA!J28</f>
        <v>6.6606752311348796</v>
      </c>
      <c r="I24" s="38">
        <f>VLOOKUP(B24,RMS!B:D,3,FALSE)</f>
        <v>756092.92192035401</v>
      </c>
      <c r="J24" s="39">
        <f>VLOOKUP(B24,RMS!B:E,4,FALSE)</f>
        <v>705732.013134051</v>
      </c>
      <c r="K24" s="40">
        <f t="shared" si="1"/>
        <v>3.7964596413075924E-4</v>
      </c>
      <c r="L24" s="40">
        <f t="shared" si="2"/>
        <v>1.5165949007496238E-2</v>
      </c>
    </row>
    <row r="25" spans="1:12">
      <c r="A25" s="56"/>
      <c r="B25" s="30">
        <v>36</v>
      </c>
      <c r="C25" s="53" t="s">
        <v>29</v>
      </c>
      <c r="D25" s="53"/>
      <c r="E25" s="33">
        <f>RA!D29</f>
        <v>453019.73369999998</v>
      </c>
      <c r="F25" s="43">
        <f>RA!I29</f>
        <v>85332.584000000003</v>
      </c>
      <c r="G25" s="34">
        <f t="shared" si="0"/>
        <v>367687.14969999995</v>
      </c>
      <c r="H25" s="45">
        <f>RA!J29</f>
        <v>18.836394455282001</v>
      </c>
      <c r="I25" s="38">
        <f>VLOOKUP(B25,RMS!B:D,3,FALSE)</f>
        <v>453019.73270708002</v>
      </c>
      <c r="J25" s="39">
        <f>VLOOKUP(B25,RMS!B:E,4,FALSE)</f>
        <v>367687.147659301</v>
      </c>
      <c r="K25" s="40">
        <f t="shared" si="1"/>
        <v>9.929199586622417E-4</v>
      </c>
      <c r="L25" s="40">
        <f t="shared" si="2"/>
        <v>2.0406989497132599E-3</v>
      </c>
    </row>
    <row r="26" spans="1:12">
      <c r="A26" s="56"/>
      <c r="B26" s="30">
        <v>37</v>
      </c>
      <c r="C26" s="53" t="s">
        <v>30</v>
      </c>
      <c r="D26" s="53"/>
      <c r="E26" s="33">
        <f>RA!D30</f>
        <v>979831.87679999997</v>
      </c>
      <c r="F26" s="43">
        <f>RA!I30</f>
        <v>147224.49770000001</v>
      </c>
      <c r="G26" s="34">
        <f t="shared" si="0"/>
        <v>832607.37910000002</v>
      </c>
      <c r="H26" s="45">
        <f>RA!J30</f>
        <v>15.0254856150236</v>
      </c>
      <c r="I26" s="38">
        <f>VLOOKUP(B26,RMS!B:D,3,FALSE)</f>
        <v>979831.87683716801</v>
      </c>
      <c r="J26" s="39">
        <f>VLOOKUP(B26,RMS!B:E,4,FALSE)</f>
        <v>832607.34443717496</v>
      </c>
      <c r="K26" s="40">
        <f t="shared" si="1"/>
        <v>-3.7168036215007305E-5</v>
      </c>
      <c r="L26" s="40">
        <f t="shared" si="2"/>
        <v>3.4662825055420399E-2</v>
      </c>
    </row>
    <row r="27" spans="1:12">
      <c r="A27" s="56"/>
      <c r="B27" s="30">
        <v>38</v>
      </c>
      <c r="C27" s="53" t="s">
        <v>31</v>
      </c>
      <c r="D27" s="53"/>
      <c r="E27" s="33">
        <f>RA!D31</f>
        <v>602097.14399999997</v>
      </c>
      <c r="F27" s="43">
        <f>RA!I31</f>
        <v>23187.995299999999</v>
      </c>
      <c r="G27" s="34">
        <f t="shared" si="0"/>
        <v>578909.14870000002</v>
      </c>
      <c r="H27" s="45">
        <f>RA!J31</f>
        <v>3.8512049975776002</v>
      </c>
      <c r="I27" s="38">
        <f>VLOOKUP(B27,RMS!B:D,3,FALSE)</f>
        <v>602097.08990639099</v>
      </c>
      <c r="J27" s="39">
        <f>VLOOKUP(B27,RMS!B:E,4,FALSE)</f>
        <v>578909.13775840704</v>
      </c>
      <c r="K27" s="40">
        <f t="shared" si="1"/>
        <v>5.4093608981929719E-2</v>
      </c>
      <c r="L27" s="40">
        <f t="shared" si="2"/>
        <v>1.094159297645092E-2</v>
      </c>
    </row>
    <row r="28" spans="1:12">
      <c r="A28" s="56"/>
      <c r="B28" s="30">
        <v>39</v>
      </c>
      <c r="C28" s="53" t="s">
        <v>32</v>
      </c>
      <c r="D28" s="53"/>
      <c r="E28" s="33">
        <f>RA!D32</f>
        <v>116297.9374</v>
      </c>
      <c r="F28" s="43">
        <f>RA!I32</f>
        <v>29931.3678</v>
      </c>
      <c r="G28" s="34">
        <f t="shared" si="0"/>
        <v>86366.569599999988</v>
      </c>
      <c r="H28" s="45">
        <f>RA!J32</f>
        <v>25.736800212589198</v>
      </c>
      <c r="I28" s="38">
        <f>VLOOKUP(B28,RMS!B:D,3,FALSE)</f>
        <v>116297.839021897</v>
      </c>
      <c r="J28" s="39">
        <f>VLOOKUP(B28,RMS!B:E,4,FALSE)</f>
        <v>86366.594076885202</v>
      </c>
      <c r="K28" s="40">
        <f t="shared" si="1"/>
        <v>9.837810299359262E-2</v>
      </c>
      <c r="L28" s="40">
        <f t="shared" si="2"/>
        <v>-2.4476885213516653E-2</v>
      </c>
    </row>
    <row r="29" spans="1:12">
      <c r="A29" s="56"/>
      <c r="B29" s="30">
        <v>40</v>
      </c>
      <c r="C29" s="53" t="s">
        <v>33</v>
      </c>
      <c r="D29" s="53"/>
      <c r="E29" s="33">
        <f>RA!D33</f>
        <v>90.004999999999995</v>
      </c>
      <c r="F29" s="43">
        <f>RA!I33</f>
        <v>-3219.0819000000001</v>
      </c>
      <c r="G29" s="34">
        <f t="shared" si="0"/>
        <v>3309.0869000000002</v>
      </c>
      <c r="H29" s="45">
        <f>RA!J33</f>
        <v>-3576.5589689461699</v>
      </c>
      <c r="I29" s="38">
        <f>VLOOKUP(B29,RMS!B:D,3,FALSE)</f>
        <v>90.004800000000003</v>
      </c>
      <c r="J29" s="39">
        <f>VLOOKUP(B29,RMS!B:E,4,FALSE)</f>
        <v>3309.0868999999998</v>
      </c>
      <c r="K29" s="40">
        <f t="shared" si="1"/>
        <v>1.9999999999242846E-4</v>
      </c>
      <c r="L29" s="40">
        <f t="shared" si="2"/>
        <v>0</v>
      </c>
    </row>
    <row r="30" spans="1:12">
      <c r="A30" s="56"/>
      <c r="B30" s="30">
        <v>41</v>
      </c>
      <c r="C30" s="53" t="s">
        <v>57</v>
      </c>
      <c r="D30" s="53"/>
      <c r="E30" s="33">
        <f>RA!D34</f>
        <v>0</v>
      </c>
      <c r="F30" s="43">
        <f>RA!I34</f>
        <v>0</v>
      </c>
      <c r="G30" s="34">
        <f t="shared" si="0"/>
        <v>0</v>
      </c>
      <c r="H30" s="45">
        <f>RA!J34</f>
        <v>0</v>
      </c>
      <c r="I30" s="38">
        <v>0</v>
      </c>
      <c r="J30" s="39">
        <v>0</v>
      </c>
      <c r="K30" s="40">
        <f t="shared" si="1"/>
        <v>0</v>
      </c>
      <c r="L30" s="40">
        <f t="shared" si="2"/>
        <v>0</v>
      </c>
    </row>
    <row r="31" spans="1:12">
      <c r="A31" s="56"/>
      <c r="B31" s="30">
        <v>42</v>
      </c>
      <c r="C31" s="53" t="s">
        <v>34</v>
      </c>
      <c r="D31" s="53"/>
      <c r="E31" s="33">
        <f>RA!D35</f>
        <v>92633.765700000004</v>
      </c>
      <c r="F31" s="43">
        <f>RA!I35</f>
        <v>14302.4316</v>
      </c>
      <c r="G31" s="34">
        <f t="shared" si="0"/>
        <v>78331.334100000007</v>
      </c>
      <c r="H31" s="45">
        <f>RA!J35</f>
        <v>15.439760536475699</v>
      </c>
      <c r="I31" s="38">
        <f>VLOOKUP(B31,RMS!B:D,3,FALSE)</f>
        <v>92633.765299999999</v>
      </c>
      <c r="J31" s="39">
        <f>VLOOKUP(B31,RMS!B:E,4,FALSE)</f>
        <v>78331.336500000005</v>
      </c>
      <c r="K31" s="40">
        <f t="shared" si="1"/>
        <v>4.0000000444706529E-4</v>
      </c>
      <c r="L31" s="40">
        <f t="shared" si="2"/>
        <v>-2.3999999975785613E-3</v>
      </c>
    </row>
    <row r="32" spans="1:12">
      <c r="A32" s="56"/>
      <c r="B32" s="30">
        <v>71</v>
      </c>
      <c r="C32" s="53" t="s">
        <v>58</v>
      </c>
      <c r="D32" s="53"/>
      <c r="E32" s="33">
        <f>RA!D36</f>
        <v>0</v>
      </c>
      <c r="F32" s="43">
        <f>RA!I36</f>
        <v>0</v>
      </c>
      <c r="G32" s="34">
        <f t="shared" si="0"/>
        <v>0</v>
      </c>
      <c r="H32" s="45">
        <f>RA!J36</f>
        <v>0</v>
      </c>
      <c r="I32" s="38">
        <v>0</v>
      </c>
      <c r="J32" s="39">
        <v>0</v>
      </c>
      <c r="K32" s="40">
        <f t="shared" si="1"/>
        <v>0</v>
      </c>
      <c r="L32" s="40">
        <f t="shared" si="2"/>
        <v>0</v>
      </c>
    </row>
    <row r="33" spans="1:12">
      <c r="A33" s="56"/>
      <c r="B33" s="30">
        <v>72</v>
      </c>
      <c r="C33" s="53" t="s">
        <v>59</v>
      </c>
      <c r="D33" s="53"/>
      <c r="E33" s="33">
        <f>RA!D37</f>
        <v>0</v>
      </c>
      <c r="F33" s="43">
        <f>RA!I37</f>
        <v>0</v>
      </c>
      <c r="G33" s="34">
        <f t="shared" si="0"/>
        <v>0</v>
      </c>
      <c r="H33" s="45">
        <f>RA!J37</f>
        <v>0</v>
      </c>
      <c r="I33" s="38">
        <v>0</v>
      </c>
      <c r="J33" s="39">
        <v>0</v>
      </c>
      <c r="K33" s="40">
        <f t="shared" si="1"/>
        <v>0</v>
      </c>
      <c r="L33" s="40">
        <f t="shared" si="2"/>
        <v>0</v>
      </c>
    </row>
    <row r="34" spans="1:12">
      <c r="A34" s="56"/>
      <c r="B34" s="30">
        <v>73</v>
      </c>
      <c r="C34" s="53" t="s">
        <v>60</v>
      </c>
      <c r="D34" s="53"/>
      <c r="E34" s="33">
        <f>RA!D38</f>
        <v>0</v>
      </c>
      <c r="F34" s="43">
        <f>RA!I38</f>
        <v>0</v>
      </c>
      <c r="G34" s="34">
        <f t="shared" si="0"/>
        <v>0</v>
      </c>
      <c r="H34" s="45">
        <f>RA!J38</f>
        <v>0</v>
      </c>
      <c r="I34" s="38">
        <v>0</v>
      </c>
      <c r="J34" s="39">
        <v>0</v>
      </c>
      <c r="K34" s="40">
        <f t="shared" si="1"/>
        <v>0</v>
      </c>
      <c r="L34" s="40">
        <f t="shared" si="2"/>
        <v>0</v>
      </c>
    </row>
    <row r="35" spans="1:12">
      <c r="A35" s="56"/>
      <c r="B35" s="30">
        <v>75</v>
      </c>
      <c r="C35" s="53" t="s">
        <v>35</v>
      </c>
      <c r="D35" s="53"/>
      <c r="E35" s="33">
        <f>RA!D39</f>
        <v>314370.94059999997</v>
      </c>
      <c r="F35" s="43">
        <f>RA!I39</f>
        <v>11606.392099999999</v>
      </c>
      <c r="G35" s="34">
        <f t="shared" si="0"/>
        <v>302764.54849999998</v>
      </c>
      <c r="H35" s="45">
        <f>RA!J39</f>
        <v>3.6919417799394401</v>
      </c>
      <c r="I35" s="38">
        <f>VLOOKUP(B35,RMS!B:D,3,FALSE)</f>
        <v>314370.94017094001</v>
      </c>
      <c r="J35" s="39">
        <f>VLOOKUP(B35,RMS!B:E,4,FALSE)</f>
        <v>302764.54794871801</v>
      </c>
      <c r="K35" s="40">
        <f t="shared" si="1"/>
        <v>4.2905996087938547E-4</v>
      </c>
      <c r="L35" s="40">
        <f t="shared" si="2"/>
        <v>5.5128196254372597E-4</v>
      </c>
    </row>
    <row r="36" spans="1:12">
      <c r="A36" s="56"/>
      <c r="B36" s="30">
        <v>76</v>
      </c>
      <c r="C36" s="53" t="s">
        <v>36</v>
      </c>
      <c r="D36" s="53"/>
      <c r="E36" s="33">
        <f>RA!D40</f>
        <v>417115.35969999997</v>
      </c>
      <c r="F36" s="43">
        <f>RA!I40</f>
        <v>24916.704699999998</v>
      </c>
      <c r="G36" s="34">
        <f t="shared" si="0"/>
        <v>392198.65499999997</v>
      </c>
      <c r="H36" s="45">
        <f>RA!J40</f>
        <v>5.9735764029214202</v>
      </c>
      <c r="I36" s="38">
        <f>VLOOKUP(B36,RMS!B:D,3,FALSE)</f>
        <v>417115.35479487199</v>
      </c>
      <c r="J36" s="39">
        <f>VLOOKUP(B36,RMS!B:E,4,FALSE)</f>
        <v>392198.65497350402</v>
      </c>
      <c r="K36" s="40">
        <f t="shared" si="1"/>
        <v>4.9051279784180224E-3</v>
      </c>
      <c r="L36" s="40">
        <f t="shared" si="2"/>
        <v>2.6495952624827623E-5</v>
      </c>
    </row>
    <row r="37" spans="1:12">
      <c r="A37" s="56"/>
      <c r="B37" s="30">
        <v>77</v>
      </c>
      <c r="C37" s="53" t="s">
        <v>61</v>
      </c>
      <c r="D37" s="53"/>
      <c r="E37" s="33">
        <f>RA!D41</f>
        <v>0</v>
      </c>
      <c r="F37" s="43">
        <f>RA!I41</f>
        <v>0</v>
      </c>
      <c r="G37" s="34">
        <f t="shared" si="0"/>
        <v>0</v>
      </c>
      <c r="H37" s="45">
        <f>RA!J41</f>
        <v>0</v>
      </c>
      <c r="I37" s="38">
        <v>0</v>
      </c>
      <c r="J37" s="39">
        <v>0</v>
      </c>
      <c r="K37" s="40">
        <f t="shared" si="1"/>
        <v>0</v>
      </c>
      <c r="L37" s="40">
        <f t="shared" si="2"/>
        <v>0</v>
      </c>
    </row>
    <row r="38" spans="1:12">
      <c r="A38" s="56"/>
      <c r="B38" s="30">
        <v>78</v>
      </c>
      <c r="C38" s="53" t="s">
        <v>62</v>
      </c>
      <c r="D38" s="53"/>
      <c r="E38" s="33">
        <f>RA!D42</f>
        <v>0</v>
      </c>
      <c r="F38" s="43">
        <f>RA!I42</f>
        <v>0</v>
      </c>
      <c r="G38" s="34">
        <f t="shared" si="0"/>
        <v>0</v>
      </c>
      <c r="H38" s="45">
        <f>RA!J42</f>
        <v>0</v>
      </c>
      <c r="I38" s="38">
        <v>0</v>
      </c>
      <c r="J38" s="39">
        <v>0</v>
      </c>
      <c r="K38" s="40">
        <f t="shared" si="1"/>
        <v>0</v>
      </c>
      <c r="L38" s="40">
        <f t="shared" si="2"/>
        <v>0</v>
      </c>
    </row>
    <row r="39" spans="1:12">
      <c r="A39" s="56"/>
      <c r="B39" s="30">
        <v>99</v>
      </c>
      <c r="C39" s="53" t="s">
        <v>37</v>
      </c>
      <c r="D39" s="53"/>
      <c r="E39" s="33">
        <f>RA!D43</f>
        <v>69813.131299999994</v>
      </c>
      <c r="F39" s="43">
        <f>RA!I43</f>
        <v>10670.493</v>
      </c>
      <c r="G39" s="34">
        <f t="shared" si="0"/>
        <v>59142.638299999991</v>
      </c>
      <c r="H39" s="45">
        <f>RA!J43</f>
        <v>15.2843638457454</v>
      </c>
      <c r="I39" s="38">
        <f>VLOOKUP(B39,RMS!B:D,3,FALSE)</f>
        <v>69813.131230618004</v>
      </c>
      <c r="J39" s="39">
        <f>VLOOKUP(B39,RMS!B:E,4,FALSE)</f>
        <v>59142.638378337499</v>
      </c>
      <c r="K39" s="40">
        <f t="shared" si="1"/>
        <v>6.9381989305838943E-5</v>
      </c>
      <c r="L39" s="40">
        <f t="shared" si="2"/>
        <v>-7.8337507147807628E-5</v>
      </c>
    </row>
  </sheetData>
  <mergeCells count="39">
    <mergeCell ref="C39:D39"/>
    <mergeCell ref="C10:D10"/>
    <mergeCell ref="C8:D8"/>
    <mergeCell ref="C9:D9"/>
    <mergeCell ref="C22:D22"/>
    <mergeCell ref="C11:D11"/>
    <mergeCell ref="C12:D12"/>
    <mergeCell ref="C13:D13"/>
    <mergeCell ref="C14:D14"/>
    <mergeCell ref="C15:D15"/>
    <mergeCell ref="C16:D16"/>
    <mergeCell ref="C17:D17"/>
    <mergeCell ref="C18:D18"/>
    <mergeCell ref="C19:D19"/>
    <mergeCell ref="C20:D20"/>
    <mergeCell ref="C21:D21"/>
    <mergeCell ref="C2:D2"/>
    <mergeCell ref="C4:D4"/>
    <mergeCell ref="C5:D5"/>
    <mergeCell ref="C6:D6"/>
    <mergeCell ref="C7:D7"/>
    <mergeCell ref="A3:D3"/>
    <mergeCell ref="A4:A39"/>
    <mergeCell ref="C30:D30"/>
    <mergeCell ref="C31:D31"/>
    <mergeCell ref="C32:D32"/>
    <mergeCell ref="C33:D33"/>
    <mergeCell ref="C34:D34"/>
    <mergeCell ref="C35:D35"/>
    <mergeCell ref="C36:D36"/>
    <mergeCell ref="C37:D37"/>
    <mergeCell ref="C38:D38"/>
    <mergeCell ref="C29:D29"/>
    <mergeCell ref="C27:D27"/>
    <mergeCell ref="C28:D28"/>
    <mergeCell ref="C23:D23"/>
    <mergeCell ref="C24:D24"/>
    <mergeCell ref="C25:D25"/>
    <mergeCell ref="C26:D26"/>
  </mergeCells>
  <phoneticPr fontId="23" type="noConversion"/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>
  <dimension ref="A1:W43"/>
  <sheetViews>
    <sheetView workbookViewId="0">
      <selection sqref="A1:XFD1048576"/>
    </sheetView>
  </sheetViews>
  <sheetFormatPr defaultRowHeight="11.25"/>
  <cols>
    <col min="1" max="1" width="7" style="1" customWidth="1"/>
    <col min="2" max="3" width="9" style="1"/>
    <col min="4" max="5" width="11.5" style="1" bestFit="1" customWidth="1"/>
    <col min="6" max="7" width="12.25" style="1" bestFit="1" customWidth="1"/>
    <col min="8" max="8" width="9" style="1"/>
    <col min="9" max="9" width="12.25" style="1" bestFit="1" customWidth="1"/>
    <col min="10" max="10" width="9" style="1"/>
    <col min="11" max="11" width="12.25" style="1" bestFit="1" customWidth="1"/>
    <col min="12" max="12" width="10.5" style="1" bestFit="1" customWidth="1"/>
    <col min="13" max="13" width="12.25" style="1" bestFit="1" customWidth="1"/>
    <col min="14" max="15" width="13.875" style="1" bestFit="1" customWidth="1"/>
    <col min="16" max="17" width="10.5" style="1" bestFit="1" customWidth="1"/>
    <col min="18" max="18" width="18.875" style="1" bestFit="1" customWidth="1"/>
    <col min="19" max="19" width="7.5" style="1" customWidth="1"/>
    <col min="20" max="20" width="13.875" style="1" bestFit="1" customWidth="1"/>
    <col min="21" max="21" width="23.875" style="1" bestFit="1" customWidth="1"/>
    <col min="22" max="22" width="36" style="1" bestFit="1" customWidth="1"/>
    <col min="23" max="16384" width="9" style="1"/>
  </cols>
  <sheetData>
    <row r="1" spans="1:23" ht="12.75">
      <c r="A1" s="59"/>
      <c r="B1" s="59"/>
      <c r="C1" s="59"/>
      <c r="D1" s="59"/>
      <c r="E1" s="59"/>
      <c r="F1" s="59"/>
      <c r="G1" s="59"/>
      <c r="H1" s="59"/>
      <c r="I1" s="59"/>
      <c r="J1" s="59"/>
      <c r="K1" s="59"/>
      <c r="L1" s="59"/>
      <c r="M1" s="59"/>
      <c r="N1" s="59"/>
      <c r="O1" s="59"/>
      <c r="P1" s="59"/>
      <c r="Q1" s="59"/>
      <c r="R1" s="59"/>
      <c r="S1" s="59"/>
      <c r="T1" s="59"/>
      <c r="U1" s="59"/>
      <c r="V1" s="46" t="s">
        <v>42</v>
      </c>
      <c r="W1" s="61"/>
    </row>
    <row r="2" spans="1:23" ht="12.75">
      <c r="A2" s="59"/>
      <c r="B2" s="59"/>
      <c r="C2" s="59"/>
      <c r="D2" s="59"/>
      <c r="E2" s="59"/>
      <c r="F2" s="59"/>
      <c r="G2" s="59"/>
      <c r="H2" s="59"/>
      <c r="I2" s="59"/>
      <c r="J2" s="59"/>
      <c r="K2" s="59"/>
      <c r="L2" s="59"/>
      <c r="M2" s="59"/>
      <c r="N2" s="59"/>
      <c r="O2" s="59"/>
      <c r="P2" s="59"/>
      <c r="Q2" s="59"/>
      <c r="R2" s="59"/>
      <c r="S2" s="59"/>
      <c r="T2" s="59"/>
      <c r="U2" s="59"/>
      <c r="V2" s="46"/>
      <c r="W2" s="61"/>
    </row>
    <row r="3" spans="1:23" ht="23.25" thickBot="1">
      <c r="A3" s="59"/>
      <c r="B3" s="59"/>
      <c r="C3" s="59"/>
      <c r="D3" s="59"/>
      <c r="E3" s="59"/>
      <c r="F3" s="59"/>
      <c r="G3" s="59"/>
      <c r="H3" s="59"/>
      <c r="I3" s="59"/>
      <c r="J3" s="59"/>
      <c r="K3" s="59"/>
      <c r="L3" s="59"/>
      <c r="M3" s="59"/>
      <c r="N3" s="59"/>
      <c r="O3" s="59"/>
      <c r="P3" s="59"/>
      <c r="Q3" s="59"/>
      <c r="R3" s="59"/>
      <c r="S3" s="59"/>
      <c r="T3" s="59"/>
      <c r="U3" s="59"/>
      <c r="V3" s="13" t="s">
        <v>43</v>
      </c>
      <c r="W3" s="61"/>
    </row>
    <row r="4" spans="1:23" ht="12.75" thickTop="1" thickBot="1">
      <c r="A4" s="60"/>
      <c r="B4" s="60"/>
      <c r="C4" s="60"/>
      <c r="D4" s="60"/>
      <c r="E4" s="60"/>
      <c r="F4" s="60"/>
      <c r="G4" s="60"/>
      <c r="H4" s="60"/>
      <c r="I4" s="60"/>
      <c r="J4" s="60"/>
      <c r="K4" s="60"/>
      <c r="L4" s="60"/>
      <c r="M4" s="60"/>
      <c r="N4" s="60"/>
      <c r="O4" s="60"/>
      <c r="P4" s="60"/>
      <c r="Q4" s="60"/>
      <c r="R4" s="60"/>
      <c r="S4" s="60"/>
      <c r="T4" s="60"/>
      <c r="U4" s="60"/>
      <c r="W4" s="61"/>
    </row>
    <row r="5" spans="1:23" ht="12.75" thickTop="1" thickBot="1">
      <c r="A5" s="2"/>
      <c r="B5" s="3"/>
      <c r="C5" s="4"/>
      <c r="D5" s="5" t="s">
        <v>0</v>
      </c>
      <c r="E5" s="5" t="s">
        <v>1</v>
      </c>
      <c r="F5" s="5" t="s">
        <v>2</v>
      </c>
      <c r="G5" s="5" t="s">
        <v>44</v>
      </c>
      <c r="H5" s="5" t="s">
        <v>45</v>
      </c>
      <c r="I5" s="5" t="s">
        <v>3</v>
      </c>
      <c r="J5" s="5" t="s">
        <v>4</v>
      </c>
      <c r="K5" s="5" t="s">
        <v>46</v>
      </c>
      <c r="L5" s="5" t="s">
        <v>47</v>
      </c>
      <c r="M5" s="5" t="s">
        <v>48</v>
      </c>
      <c r="N5" s="5" t="s">
        <v>49</v>
      </c>
      <c r="O5" s="5" t="s">
        <v>50</v>
      </c>
      <c r="P5" s="5" t="s">
        <v>51</v>
      </c>
      <c r="Q5" s="5" t="s">
        <v>52</v>
      </c>
      <c r="R5" s="5" t="s">
        <v>53</v>
      </c>
      <c r="S5" s="5" t="s">
        <v>54</v>
      </c>
      <c r="T5" s="5" t="s">
        <v>55</v>
      </c>
      <c r="U5" s="14" t="s">
        <v>56</v>
      </c>
    </row>
    <row r="6" spans="1:23" ht="12" thickBot="1">
      <c r="A6" s="6" t="s">
        <v>5</v>
      </c>
      <c r="B6" s="62" t="s">
        <v>6</v>
      </c>
      <c r="C6" s="63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15"/>
    </row>
    <row r="7" spans="1:23" ht="12" thickBot="1">
      <c r="A7" s="64" t="s">
        <v>7</v>
      </c>
      <c r="B7" s="65"/>
      <c r="C7" s="66"/>
      <c r="D7" s="7">
        <v>13939873.5677</v>
      </c>
      <c r="E7" s="7">
        <v>16975994</v>
      </c>
      <c r="F7" s="47">
        <v>82.115212621422899</v>
      </c>
      <c r="G7" s="16"/>
      <c r="H7" s="16"/>
      <c r="I7" s="7">
        <v>1626181.7187000001</v>
      </c>
      <c r="J7" s="47">
        <v>11.665684848591599</v>
      </c>
      <c r="K7" s="16"/>
      <c r="L7" s="16"/>
      <c r="M7" s="16"/>
      <c r="N7" s="7">
        <v>41252855.971900001</v>
      </c>
      <c r="O7" s="7">
        <v>899165828.70439994</v>
      </c>
      <c r="P7" s="7">
        <v>1476248</v>
      </c>
      <c r="Q7" s="7">
        <v>1470265</v>
      </c>
      <c r="R7" s="7">
        <v>0.40693344397098002</v>
      </c>
      <c r="S7" s="7">
        <v>10.8363650395462</v>
      </c>
      <c r="T7" s="7">
        <v>10.716016999996601</v>
      </c>
      <c r="U7" s="48">
        <v>1.12306689649373</v>
      </c>
    </row>
    <row r="8" spans="1:23" ht="12" thickBot="1">
      <c r="A8" s="67">
        <v>41458</v>
      </c>
      <c r="B8" s="57" t="s">
        <v>8</v>
      </c>
      <c r="C8" s="58"/>
      <c r="D8" s="8">
        <v>491952.15529999998</v>
      </c>
      <c r="E8" s="8">
        <v>540162</v>
      </c>
      <c r="F8" s="49">
        <v>91.074928502930604</v>
      </c>
      <c r="G8" s="9"/>
      <c r="H8" s="9"/>
      <c r="I8" s="8">
        <v>75261.7359</v>
      </c>
      <c r="J8" s="49">
        <v>15.2985885088976</v>
      </c>
      <c r="K8" s="9"/>
      <c r="L8" s="9"/>
      <c r="M8" s="9"/>
      <c r="N8" s="8">
        <v>1559653.6329000001</v>
      </c>
      <c r="O8" s="8">
        <v>27025423.877300002</v>
      </c>
      <c r="P8" s="8">
        <v>45721</v>
      </c>
      <c r="Q8" s="8">
        <v>47722</v>
      </c>
      <c r="R8" s="8">
        <v>-4.1930346590671004</v>
      </c>
      <c r="S8" s="8">
        <v>12.686219898952301</v>
      </c>
      <c r="T8" s="8">
        <v>12.953357570931599</v>
      </c>
      <c r="U8" s="50">
        <v>-2.0623044682930902</v>
      </c>
    </row>
    <row r="9" spans="1:23" ht="12" thickBot="1">
      <c r="A9" s="68"/>
      <c r="B9" s="57" t="s">
        <v>9</v>
      </c>
      <c r="C9" s="58"/>
      <c r="D9" s="8">
        <v>103023.0517</v>
      </c>
      <c r="E9" s="8">
        <v>115584</v>
      </c>
      <c r="F9" s="49">
        <v>89.1326236330288</v>
      </c>
      <c r="G9" s="9"/>
      <c r="H9" s="9"/>
      <c r="I9" s="8">
        <v>20703.502</v>
      </c>
      <c r="J9" s="49">
        <v>20.095989837583101</v>
      </c>
      <c r="K9" s="9"/>
      <c r="L9" s="9"/>
      <c r="M9" s="9"/>
      <c r="N9" s="8">
        <v>295744.78570000001</v>
      </c>
      <c r="O9" s="8">
        <v>5378720.0070000002</v>
      </c>
      <c r="P9" s="8">
        <v>9084</v>
      </c>
      <c r="Q9" s="8">
        <v>9028</v>
      </c>
      <c r="R9" s="8">
        <v>0.62029242357111203</v>
      </c>
      <c r="S9" s="8">
        <v>13.0501519154557</v>
      </c>
      <c r="T9" s="8">
        <v>12.805193841382399</v>
      </c>
      <c r="U9" s="50">
        <v>1.91295873461712</v>
      </c>
    </row>
    <row r="10" spans="1:23" ht="12" thickBot="1">
      <c r="A10" s="68"/>
      <c r="B10" s="57" t="s">
        <v>10</v>
      </c>
      <c r="C10" s="58"/>
      <c r="D10" s="8">
        <v>149842.24350000001</v>
      </c>
      <c r="E10" s="8">
        <v>152261</v>
      </c>
      <c r="F10" s="49">
        <v>98.411440552735101</v>
      </c>
      <c r="G10" s="9"/>
      <c r="H10" s="9"/>
      <c r="I10" s="8">
        <v>34719.109299999996</v>
      </c>
      <c r="J10" s="49">
        <v>23.1704414516458</v>
      </c>
      <c r="K10" s="9"/>
      <c r="L10" s="9"/>
      <c r="M10" s="9"/>
      <c r="N10" s="8">
        <v>423968.43800000002</v>
      </c>
      <c r="O10" s="8">
        <v>8835272.6005000006</v>
      </c>
      <c r="P10" s="8">
        <v>92496</v>
      </c>
      <c r="Q10" s="8">
        <v>91566</v>
      </c>
      <c r="R10" s="8">
        <v>1.0156608348076901</v>
      </c>
      <c r="S10" s="8">
        <v>1.91572511243729</v>
      </c>
      <c r="T10" s="8">
        <v>1.9351921018718701</v>
      </c>
      <c r="U10" s="50">
        <v>-1.0059460978447201</v>
      </c>
    </row>
    <row r="11" spans="1:23" ht="12" thickBot="1">
      <c r="A11" s="68"/>
      <c r="B11" s="57" t="s">
        <v>11</v>
      </c>
      <c r="C11" s="58"/>
      <c r="D11" s="8">
        <v>47494.477299999999</v>
      </c>
      <c r="E11" s="8">
        <v>66865</v>
      </c>
      <c r="F11" s="49">
        <v>71.030400508487304</v>
      </c>
      <c r="G11" s="9"/>
      <c r="H11" s="9"/>
      <c r="I11" s="8">
        <v>10686.247799999999</v>
      </c>
      <c r="J11" s="49">
        <v>22.499979802914901</v>
      </c>
      <c r="K11" s="9"/>
      <c r="L11" s="9"/>
      <c r="M11" s="9"/>
      <c r="N11" s="8">
        <v>154923.47630000001</v>
      </c>
      <c r="O11" s="8">
        <v>3373743.784</v>
      </c>
      <c r="P11" s="8">
        <v>3077</v>
      </c>
      <c r="Q11" s="8">
        <v>3293</v>
      </c>
      <c r="R11" s="8">
        <v>-6.5593683571211701</v>
      </c>
      <c r="S11" s="8">
        <v>18.297822554436099</v>
      </c>
      <c r="T11" s="8">
        <v>19.124142119647701</v>
      </c>
      <c r="U11" s="50">
        <v>-4.3208189943467197</v>
      </c>
    </row>
    <row r="12" spans="1:23" ht="12" thickBot="1">
      <c r="A12" s="68"/>
      <c r="B12" s="57" t="s">
        <v>12</v>
      </c>
      <c r="C12" s="58"/>
      <c r="D12" s="8">
        <v>175925.84359999999</v>
      </c>
      <c r="E12" s="8">
        <v>255580</v>
      </c>
      <c r="F12" s="49">
        <v>68.833963377416097</v>
      </c>
      <c r="G12" s="9"/>
      <c r="H12" s="9"/>
      <c r="I12" s="8">
        <v>-6468.4386000000004</v>
      </c>
      <c r="J12" s="49">
        <v>-3.6767983984815702</v>
      </c>
      <c r="K12" s="9"/>
      <c r="L12" s="9"/>
      <c r="M12" s="9"/>
      <c r="N12" s="8">
        <v>541461.51899999997</v>
      </c>
      <c r="O12" s="8">
        <v>13582852.299799999</v>
      </c>
      <c r="P12" s="8">
        <v>3437</v>
      </c>
      <c r="Q12" s="8">
        <v>3438</v>
      </c>
      <c r="R12" s="8">
        <v>-2.9086678301338001E-2</v>
      </c>
      <c r="S12" s="8">
        <v>60.875519348268803</v>
      </c>
      <c r="T12" s="8">
        <v>63.973944153577698</v>
      </c>
      <c r="U12" s="50">
        <v>-4.8432605591280398</v>
      </c>
    </row>
    <row r="13" spans="1:23" ht="12" thickBot="1">
      <c r="A13" s="68"/>
      <c r="B13" s="57" t="s">
        <v>13</v>
      </c>
      <c r="C13" s="58"/>
      <c r="D13" s="8">
        <v>286134.91970000003</v>
      </c>
      <c r="E13" s="8">
        <v>335165</v>
      </c>
      <c r="F13" s="49">
        <v>85.371360285232697</v>
      </c>
      <c r="G13" s="9"/>
      <c r="H13" s="9"/>
      <c r="I13" s="8">
        <v>52358.365400000002</v>
      </c>
      <c r="J13" s="49">
        <v>18.298488508461499</v>
      </c>
      <c r="K13" s="9"/>
      <c r="L13" s="9"/>
      <c r="M13" s="9"/>
      <c r="N13" s="8">
        <v>855460.25659999996</v>
      </c>
      <c r="O13" s="8">
        <v>15585777.528899999</v>
      </c>
      <c r="P13" s="8">
        <v>18518</v>
      </c>
      <c r="Q13" s="8">
        <v>18672</v>
      </c>
      <c r="R13" s="8">
        <v>-0.82476435304198503</v>
      </c>
      <c r="S13" s="8">
        <v>18.190537855059901</v>
      </c>
      <c r="T13" s="8">
        <v>17.995893316195399</v>
      </c>
      <c r="U13" s="50">
        <v>1.08160531652741</v>
      </c>
    </row>
    <row r="14" spans="1:23" ht="12" thickBot="1">
      <c r="A14" s="68"/>
      <c r="B14" s="57" t="s">
        <v>14</v>
      </c>
      <c r="C14" s="58"/>
      <c r="D14" s="8">
        <v>143187.83979999999</v>
      </c>
      <c r="E14" s="8">
        <v>171039</v>
      </c>
      <c r="F14" s="49">
        <v>83.716485596852195</v>
      </c>
      <c r="G14" s="9"/>
      <c r="H14" s="9"/>
      <c r="I14" s="8">
        <v>16653.6387</v>
      </c>
      <c r="J14" s="49">
        <v>11.6306236083045</v>
      </c>
      <c r="K14" s="9"/>
      <c r="L14" s="9"/>
      <c r="M14" s="9"/>
      <c r="N14" s="8">
        <v>433308.788</v>
      </c>
      <c r="O14" s="8">
        <v>9059032.4102999996</v>
      </c>
      <c r="P14" s="8">
        <v>3435</v>
      </c>
      <c r="Q14" s="8">
        <v>3543</v>
      </c>
      <c r="R14" s="8">
        <v>-3.0482641828958501</v>
      </c>
      <c r="S14" s="8">
        <v>49.052588064046603</v>
      </c>
      <c r="T14" s="8">
        <v>50.3685294947784</v>
      </c>
      <c r="U14" s="50">
        <v>-2.61262626471611</v>
      </c>
    </row>
    <row r="15" spans="1:23" ht="12" thickBot="1">
      <c r="A15" s="68"/>
      <c r="B15" s="57" t="s">
        <v>15</v>
      </c>
      <c r="C15" s="58"/>
      <c r="D15" s="8">
        <v>86744.9902</v>
      </c>
      <c r="E15" s="8">
        <v>130111</v>
      </c>
      <c r="F15" s="49">
        <v>66.669989624243897</v>
      </c>
      <c r="G15" s="9"/>
      <c r="H15" s="9"/>
      <c r="I15" s="8">
        <v>11529.2317</v>
      </c>
      <c r="J15" s="49">
        <v>13.2909481843483</v>
      </c>
      <c r="K15" s="9"/>
      <c r="L15" s="9"/>
      <c r="M15" s="9"/>
      <c r="N15" s="8">
        <v>264838.8199</v>
      </c>
      <c r="O15" s="8">
        <v>5772490.6295999996</v>
      </c>
      <c r="P15" s="8">
        <v>5271</v>
      </c>
      <c r="Q15" s="8">
        <v>5324</v>
      </c>
      <c r="R15" s="8">
        <v>-0.99549211119459602</v>
      </c>
      <c r="S15" s="8">
        <v>19.348643521153502</v>
      </c>
      <c r="T15" s="8">
        <v>19.976239669421499</v>
      </c>
      <c r="U15" s="50">
        <v>-3.1417131484895902</v>
      </c>
    </row>
    <row r="16" spans="1:23" ht="12" thickBot="1">
      <c r="A16" s="68"/>
      <c r="B16" s="57" t="s">
        <v>16</v>
      </c>
      <c r="C16" s="58"/>
      <c r="D16" s="8">
        <v>744791.54709999997</v>
      </c>
      <c r="E16" s="8">
        <v>899848</v>
      </c>
      <c r="F16" s="49">
        <v>82.768595040495697</v>
      </c>
      <c r="G16" s="9"/>
      <c r="H16" s="9"/>
      <c r="I16" s="8">
        <v>66254.849499999997</v>
      </c>
      <c r="J16" s="49">
        <v>8.8957574448819905</v>
      </c>
      <c r="K16" s="9"/>
      <c r="L16" s="9"/>
      <c r="M16" s="9"/>
      <c r="N16" s="8">
        <v>2213454.5617999998</v>
      </c>
      <c r="O16" s="8">
        <v>48909449.972099997</v>
      </c>
      <c r="P16" s="8">
        <v>98184</v>
      </c>
      <c r="Q16" s="8">
        <v>95589</v>
      </c>
      <c r="R16" s="8">
        <v>2.7147475127891298</v>
      </c>
      <c r="S16" s="8">
        <v>8.8452716328526009</v>
      </c>
      <c r="T16" s="8">
        <v>9.0210151795708704</v>
      </c>
      <c r="U16" s="50">
        <v>-1.94815708897443</v>
      </c>
    </row>
    <row r="17" spans="1:21" ht="12" thickBot="1">
      <c r="A17" s="68"/>
      <c r="B17" s="57" t="s">
        <v>17</v>
      </c>
      <c r="C17" s="58"/>
      <c r="D17" s="8">
        <v>408922.82120000001</v>
      </c>
      <c r="E17" s="8">
        <v>540923</v>
      </c>
      <c r="F17" s="49">
        <v>75.597233099720299</v>
      </c>
      <c r="G17" s="9"/>
      <c r="H17" s="9"/>
      <c r="I17" s="8">
        <v>55153.505499999999</v>
      </c>
      <c r="J17" s="49">
        <v>13.4875097795104</v>
      </c>
      <c r="K17" s="9"/>
      <c r="L17" s="9"/>
      <c r="M17" s="9"/>
      <c r="N17" s="8">
        <v>1226003.9998000001</v>
      </c>
      <c r="O17" s="8">
        <v>38077673.115599997</v>
      </c>
      <c r="P17" s="8">
        <v>15948</v>
      </c>
      <c r="Q17" s="8">
        <v>16319</v>
      </c>
      <c r="R17" s="8">
        <v>-2.2734236166431798</v>
      </c>
      <c r="S17" s="8">
        <v>30.0700702282418</v>
      </c>
      <c r="T17" s="8">
        <v>27.625113671180799</v>
      </c>
      <c r="U17" s="50">
        <v>8.8504850556021104</v>
      </c>
    </row>
    <row r="18" spans="1:21" ht="12" thickBot="1">
      <c r="A18" s="68"/>
      <c r="B18" s="57" t="s">
        <v>18</v>
      </c>
      <c r="C18" s="58"/>
      <c r="D18" s="8">
        <v>1512810.2501000001</v>
      </c>
      <c r="E18" s="8">
        <v>1641119</v>
      </c>
      <c r="F18" s="49">
        <v>92.181630344904903</v>
      </c>
      <c r="G18" s="9"/>
      <c r="H18" s="9"/>
      <c r="I18" s="8">
        <v>214315.77110000001</v>
      </c>
      <c r="J18" s="49">
        <v>14.166731821511201</v>
      </c>
      <c r="K18" s="9"/>
      <c r="L18" s="9"/>
      <c r="M18" s="9"/>
      <c r="N18" s="8">
        <v>4349542.2138999999</v>
      </c>
      <c r="O18" s="8">
        <v>84843715.467500001</v>
      </c>
      <c r="P18" s="8">
        <v>226567</v>
      </c>
      <c r="Q18" s="8">
        <v>220833</v>
      </c>
      <c r="R18" s="8">
        <v>2.5965322211806998</v>
      </c>
      <c r="S18" s="8">
        <v>7.8186392978677404</v>
      </c>
      <c r="T18" s="8">
        <v>7.77962705211631</v>
      </c>
      <c r="U18" s="50">
        <v>0.50146678613367501</v>
      </c>
    </row>
    <row r="19" spans="1:21" ht="12" thickBot="1">
      <c r="A19" s="68"/>
      <c r="B19" s="57" t="s">
        <v>19</v>
      </c>
      <c r="C19" s="58"/>
      <c r="D19" s="8">
        <v>563697.9791</v>
      </c>
      <c r="E19" s="8">
        <v>507140</v>
      </c>
      <c r="F19" s="49">
        <v>111.15234039910101</v>
      </c>
      <c r="G19" s="9"/>
      <c r="H19" s="9"/>
      <c r="I19" s="8">
        <v>53521.9666</v>
      </c>
      <c r="J19" s="49">
        <v>9.4947948341864095</v>
      </c>
      <c r="K19" s="9"/>
      <c r="L19" s="9"/>
      <c r="M19" s="9"/>
      <c r="N19" s="8">
        <v>1264948.5027000001</v>
      </c>
      <c r="O19" s="8">
        <v>33320972.059900001</v>
      </c>
      <c r="P19" s="8">
        <v>13823</v>
      </c>
      <c r="Q19" s="8">
        <v>12512</v>
      </c>
      <c r="R19" s="8">
        <v>10.477941176470599</v>
      </c>
      <c r="S19" s="8">
        <v>47.993999855313596</v>
      </c>
      <c r="T19" s="8">
        <v>33.291699168797997</v>
      </c>
      <c r="U19" s="50">
        <v>44.162061575682898</v>
      </c>
    </row>
    <row r="20" spans="1:21" ht="12" thickBot="1">
      <c r="A20" s="68"/>
      <c r="B20" s="57" t="s">
        <v>20</v>
      </c>
      <c r="C20" s="58"/>
      <c r="D20" s="8">
        <v>712871.60239999997</v>
      </c>
      <c r="E20" s="8">
        <v>753028</v>
      </c>
      <c r="F20" s="49">
        <v>94.667343365718096</v>
      </c>
      <c r="G20" s="9"/>
      <c r="H20" s="9"/>
      <c r="I20" s="8">
        <v>34861.987099999998</v>
      </c>
      <c r="J20" s="49">
        <v>4.8903599165167098</v>
      </c>
      <c r="K20" s="9"/>
      <c r="L20" s="9"/>
      <c r="M20" s="9"/>
      <c r="N20" s="8">
        <v>2209430.6455000001</v>
      </c>
      <c r="O20" s="8">
        <v>52726561.510899998</v>
      </c>
      <c r="P20" s="8">
        <v>50799</v>
      </c>
      <c r="Q20" s="8">
        <v>52451</v>
      </c>
      <c r="R20" s="8">
        <v>-3.1496062992125999</v>
      </c>
      <c r="S20" s="8">
        <v>16.0809378216107</v>
      </c>
      <c r="T20" s="8">
        <v>16.750381117614499</v>
      </c>
      <c r="U20" s="50">
        <v>-3.99658545858335</v>
      </c>
    </row>
    <row r="21" spans="1:21" ht="12" thickBot="1">
      <c r="A21" s="68"/>
      <c r="B21" s="57" t="s">
        <v>21</v>
      </c>
      <c r="C21" s="58"/>
      <c r="D21" s="8">
        <v>311386.45679999999</v>
      </c>
      <c r="E21" s="8">
        <v>343147</v>
      </c>
      <c r="F21" s="49">
        <v>90.7443331283677</v>
      </c>
      <c r="G21" s="9"/>
      <c r="H21" s="9"/>
      <c r="I21" s="8">
        <v>33582.035100000001</v>
      </c>
      <c r="J21" s="49">
        <v>10.7846806971343</v>
      </c>
      <c r="K21" s="9"/>
      <c r="L21" s="9"/>
      <c r="M21" s="9"/>
      <c r="N21" s="8">
        <v>925653.55599999998</v>
      </c>
      <c r="O21" s="8">
        <v>17807054.693700001</v>
      </c>
      <c r="P21" s="8">
        <v>45505</v>
      </c>
      <c r="Q21" s="8">
        <v>45572</v>
      </c>
      <c r="R21" s="8">
        <v>-0.147020100061446</v>
      </c>
      <c r="S21" s="8">
        <v>7.8620079112185497</v>
      </c>
      <c r="T21" s="8">
        <v>7.93327328183973</v>
      </c>
      <c r="U21" s="50">
        <v>-0.89830979079360596</v>
      </c>
    </row>
    <row r="22" spans="1:21" ht="12" thickBot="1">
      <c r="A22" s="68"/>
      <c r="B22" s="57" t="s">
        <v>22</v>
      </c>
      <c r="C22" s="58"/>
      <c r="D22" s="8">
        <v>1044421.4202000001</v>
      </c>
      <c r="E22" s="8">
        <v>973909</v>
      </c>
      <c r="F22" s="49">
        <v>107.24014463363601</v>
      </c>
      <c r="G22" s="9"/>
      <c r="H22" s="9"/>
      <c r="I22" s="8">
        <v>133494.7329</v>
      </c>
      <c r="J22" s="49">
        <v>12.7816923626898</v>
      </c>
      <c r="K22" s="9"/>
      <c r="L22" s="9"/>
      <c r="M22" s="9"/>
      <c r="N22" s="8">
        <v>3061460.6044000001</v>
      </c>
      <c r="O22" s="8">
        <v>68808120.235499993</v>
      </c>
      <c r="P22" s="8">
        <v>118386</v>
      </c>
      <c r="Q22" s="8">
        <v>117670</v>
      </c>
      <c r="R22" s="8">
        <v>0.60848134613751304</v>
      </c>
      <c r="S22" s="8">
        <v>10.3092340268275</v>
      </c>
      <c r="T22" s="8">
        <v>10.3040352672729</v>
      </c>
      <c r="U22" s="50">
        <v>5.0453627338841997E-2</v>
      </c>
    </row>
    <row r="23" spans="1:21" ht="12" thickBot="1">
      <c r="A23" s="68"/>
      <c r="B23" s="57" t="s">
        <v>23</v>
      </c>
      <c r="C23" s="58"/>
      <c r="D23" s="8">
        <v>2178555.1047</v>
      </c>
      <c r="E23" s="8">
        <v>2354906</v>
      </c>
      <c r="F23" s="49">
        <v>92.511340354986601</v>
      </c>
      <c r="G23" s="9"/>
      <c r="H23" s="9"/>
      <c r="I23" s="8">
        <v>194416.0833</v>
      </c>
      <c r="J23" s="49">
        <v>8.9240838058476495</v>
      </c>
      <c r="K23" s="9"/>
      <c r="L23" s="9"/>
      <c r="M23" s="9"/>
      <c r="N23" s="8">
        <v>6856864.9885999998</v>
      </c>
      <c r="O23" s="8">
        <v>136702156.9413</v>
      </c>
      <c r="P23" s="8">
        <v>162567</v>
      </c>
      <c r="Q23" s="8">
        <v>165576</v>
      </c>
      <c r="R23" s="8">
        <v>-1.8172923612117799</v>
      </c>
      <c r="S23" s="8">
        <v>15.680569795838</v>
      </c>
      <c r="T23" s="8">
        <v>15.541348202638099</v>
      </c>
      <c r="U23" s="50">
        <v>0.89581413005292998</v>
      </c>
    </row>
    <row r="24" spans="1:21" ht="12" thickBot="1">
      <c r="A24" s="68"/>
      <c r="B24" s="57" t="s">
        <v>24</v>
      </c>
      <c r="C24" s="58"/>
      <c r="D24" s="8">
        <v>271322.68660000002</v>
      </c>
      <c r="E24" s="8">
        <v>330223</v>
      </c>
      <c r="F24" s="49">
        <v>82.1634733498272</v>
      </c>
      <c r="G24" s="9"/>
      <c r="H24" s="9"/>
      <c r="I24" s="8">
        <v>46198.474999999999</v>
      </c>
      <c r="J24" s="49">
        <v>17.0271331081534</v>
      </c>
      <c r="K24" s="9"/>
      <c r="L24" s="9"/>
      <c r="M24" s="9"/>
      <c r="N24" s="8">
        <v>781801.44149999996</v>
      </c>
      <c r="O24" s="8">
        <v>14556766.599099999</v>
      </c>
      <c r="P24" s="8">
        <v>40646</v>
      </c>
      <c r="Q24" s="8">
        <v>40265</v>
      </c>
      <c r="R24" s="8">
        <v>0.94623121817956102</v>
      </c>
      <c r="S24" s="8">
        <v>7.7662486542341203</v>
      </c>
      <c r="T24" s="8">
        <v>7.7185774717496596</v>
      </c>
      <c r="U24" s="50">
        <v>0.61761616902777905</v>
      </c>
    </row>
    <row r="25" spans="1:21" ht="12" thickBot="1">
      <c r="A25" s="68"/>
      <c r="B25" s="57" t="s">
        <v>25</v>
      </c>
      <c r="C25" s="58"/>
      <c r="D25" s="8">
        <v>179883.60620000001</v>
      </c>
      <c r="E25" s="8">
        <v>215401</v>
      </c>
      <c r="F25" s="49">
        <v>83.5110357890632</v>
      </c>
      <c r="G25" s="9"/>
      <c r="H25" s="9"/>
      <c r="I25" s="8">
        <v>19754.805400000001</v>
      </c>
      <c r="J25" s="49">
        <v>10.9819931995559</v>
      </c>
      <c r="K25" s="9"/>
      <c r="L25" s="9"/>
      <c r="M25" s="9"/>
      <c r="N25" s="8">
        <v>519504.27730000002</v>
      </c>
      <c r="O25" s="8">
        <v>11278964.811699999</v>
      </c>
      <c r="P25" s="8">
        <v>17351</v>
      </c>
      <c r="Q25" s="8">
        <v>16324</v>
      </c>
      <c r="R25" s="8">
        <v>6.2913501592746899</v>
      </c>
      <c r="S25" s="8">
        <v>11.6342464641807</v>
      </c>
      <c r="T25" s="8">
        <v>11.4331688985543</v>
      </c>
      <c r="U25" s="50">
        <v>1.7587212032867501</v>
      </c>
    </row>
    <row r="26" spans="1:21" ht="12" thickBot="1">
      <c r="A26" s="68"/>
      <c r="B26" s="57" t="s">
        <v>26</v>
      </c>
      <c r="C26" s="58"/>
      <c r="D26" s="8">
        <v>511818.36949999997</v>
      </c>
      <c r="E26" s="8">
        <v>555344</v>
      </c>
      <c r="F26" s="49">
        <v>92.1624019526636</v>
      </c>
      <c r="G26" s="9"/>
      <c r="H26" s="9"/>
      <c r="I26" s="8">
        <v>105187.3453</v>
      </c>
      <c r="J26" s="49">
        <v>20.551694032154099</v>
      </c>
      <c r="K26" s="9"/>
      <c r="L26" s="9"/>
      <c r="M26" s="9"/>
      <c r="N26" s="8">
        <v>1480065.7113999999</v>
      </c>
      <c r="O26" s="8">
        <v>30633523.583000001</v>
      </c>
      <c r="P26" s="8">
        <v>64333</v>
      </c>
      <c r="Q26" s="8">
        <v>63136</v>
      </c>
      <c r="R26" s="8">
        <v>1.89590724784592</v>
      </c>
      <c r="S26" s="8">
        <v>9.0891468437660308</v>
      </c>
      <c r="T26" s="8">
        <v>8.8449918493411097</v>
      </c>
      <c r="U26" s="50">
        <v>2.7603755727950299</v>
      </c>
    </row>
    <row r="27" spans="1:21" ht="12" thickBot="1">
      <c r="A27" s="68"/>
      <c r="B27" s="57" t="s">
        <v>27</v>
      </c>
      <c r="C27" s="58"/>
      <c r="D27" s="8">
        <v>213723.38620000001</v>
      </c>
      <c r="E27" s="8">
        <v>226319</v>
      </c>
      <c r="F27" s="49">
        <v>94.434575179282405</v>
      </c>
      <c r="G27" s="9"/>
      <c r="H27" s="9"/>
      <c r="I27" s="8">
        <v>59682.491399999999</v>
      </c>
      <c r="J27" s="49">
        <v>27.925110331234301</v>
      </c>
      <c r="K27" s="9"/>
      <c r="L27" s="9"/>
      <c r="M27" s="9"/>
      <c r="N27" s="8">
        <v>634873.14069999999</v>
      </c>
      <c r="O27" s="8">
        <v>13022887.3354</v>
      </c>
      <c r="P27" s="8">
        <v>44743</v>
      </c>
      <c r="Q27" s="8">
        <v>45425</v>
      </c>
      <c r="R27" s="8">
        <v>-1.50137589433131</v>
      </c>
      <c r="S27" s="8">
        <v>5.5696686476096797</v>
      </c>
      <c r="T27" s="8">
        <v>5.54495442377545</v>
      </c>
      <c r="U27" s="50">
        <v>0.44570652787079301</v>
      </c>
    </row>
    <row r="28" spans="1:21" ht="12" thickBot="1">
      <c r="A28" s="68"/>
      <c r="B28" s="57" t="s">
        <v>28</v>
      </c>
      <c r="C28" s="58"/>
      <c r="D28" s="8">
        <v>756092.92229999998</v>
      </c>
      <c r="E28" s="8">
        <v>693944</v>
      </c>
      <c r="F28" s="49">
        <v>108.955898790104</v>
      </c>
      <c r="G28" s="9"/>
      <c r="H28" s="9"/>
      <c r="I28" s="8">
        <v>50360.894</v>
      </c>
      <c r="J28" s="49">
        <v>6.6606752311348796</v>
      </c>
      <c r="K28" s="9"/>
      <c r="L28" s="9"/>
      <c r="M28" s="9"/>
      <c r="N28" s="8">
        <v>2155646.4301</v>
      </c>
      <c r="O28" s="8">
        <v>43934969.825800002</v>
      </c>
      <c r="P28" s="8">
        <v>56987</v>
      </c>
      <c r="Q28" s="8">
        <v>55868</v>
      </c>
      <c r="R28" s="8">
        <v>2.0029354907997501</v>
      </c>
      <c r="S28" s="8">
        <v>13.2817253952656</v>
      </c>
      <c r="T28" s="8">
        <v>12.794529970645099</v>
      </c>
      <c r="U28" s="50">
        <v>3.8078415208552698</v>
      </c>
    </row>
    <row r="29" spans="1:21" ht="12" thickBot="1">
      <c r="A29" s="68"/>
      <c r="B29" s="57" t="s">
        <v>29</v>
      </c>
      <c r="C29" s="58"/>
      <c r="D29" s="8">
        <v>453019.73369999998</v>
      </c>
      <c r="E29" s="8">
        <v>531433</v>
      </c>
      <c r="F29" s="49">
        <v>85.244938440029102</v>
      </c>
      <c r="G29" s="9"/>
      <c r="H29" s="9"/>
      <c r="I29" s="8">
        <v>85332.584000000003</v>
      </c>
      <c r="J29" s="49">
        <v>18.836394455282001</v>
      </c>
      <c r="K29" s="9"/>
      <c r="L29" s="9"/>
      <c r="M29" s="9"/>
      <c r="N29" s="8">
        <v>1300717.4761000001</v>
      </c>
      <c r="O29" s="8">
        <v>32163300.608100001</v>
      </c>
      <c r="P29" s="8">
        <v>170736</v>
      </c>
      <c r="Q29" s="8">
        <v>169935</v>
      </c>
      <c r="R29" s="8">
        <v>0.47135669520699303</v>
      </c>
      <c r="S29" s="8">
        <v>2.6570875240136802</v>
      </c>
      <c r="T29" s="8">
        <v>2.53784748227263</v>
      </c>
      <c r="U29" s="50">
        <v>4.6984715422799797</v>
      </c>
    </row>
    <row r="30" spans="1:21" ht="12" thickBot="1">
      <c r="A30" s="68"/>
      <c r="B30" s="57" t="s">
        <v>30</v>
      </c>
      <c r="C30" s="58"/>
      <c r="D30" s="8">
        <v>979831.87679999997</v>
      </c>
      <c r="E30" s="8">
        <v>1109794</v>
      </c>
      <c r="F30" s="49">
        <v>88.289527317682399</v>
      </c>
      <c r="G30" s="9"/>
      <c r="H30" s="9"/>
      <c r="I30" s="8">
        <v>147224.49770000001</v>
      </c>
      <c r="J30" s="49">
        <v>15.0254856150236</v>
      </c>
      <c r="K30" s="9"/>
      <c r="L30" s="9"/>
      <c r="M30" s="9"/>
      <c r="N30" s="8">
        <v>2910036.3454</v>
      </c>
      <c r="O30" s="8">
        <v>71398756.781299993</v>
      </c>
      <c r="P30" s="8">
        <v>94173</v>
      </c>
      <c r="Q30" s="8">
        <v>93763</v>
      </c>
      <c r="R30" s="8">
        <v>0.43727269818585301</v>
      </c>
      <c r="S30" s="8">
        <v>11.7745145753029</v>
      </c>
      <c r="T30" s="8">
        <v>11.809944771391701</v>
      </c>
      <c r="U30" s="50">
        <v>-0.30000306330496601</v>
      </c>
    </row>
    <row r="31" spans="1:21" ht="12" thickBot="1">
      <c r="A31" s="68"/>
      <c r="B31" s="57" t="s">
        <v>31</v>
      </c>
      <c r="C31" s="58"/>
      <c r="D31" s="8">
        <v>602097.14399999997</v>
      </c>
      <c r="E31" s="8">
        <v>685881</v>
      </c>
      <c r="F31" s="49">
        <v>87.784490895651004</v>
      </c>
      <c r="G31" s="9"/>
      <c r="H31" s="9"/>
      <c r="I31" s="8">
        <v>23187.995299999999</v>
      </c>
      <c r="J31" s="49">
        <v>3.8512049975776002</v>
      </c>
      <c r="K31" s="9"/>
      <c r="L31" s="9"/>
      <c r="M31" s="9"/>
      <c r="N31" s="8">
        <v>1950972.6406</v>
      </c>
      <c r="O31" s="8">
        <v>51585905.039399996</v>
      </c>
      <c r="P31" s="8">
        <v>30946</v>
      </c>
      <c r="Q31" s="8">
        <v>32605</v>
      </c>
      <c r="R31" s="8">
        <v>-5.0881766600214702</v>
      </c>
      <c r="S31" s="8">
        <v>21.849097812318199</v>
      </c>
      <c r="T31" s="8">
        <v>24.5184978101518</v>
      </c>
      <c r="U31" s="50">
        <v>-10.8872901533483</v>
      </c>
    </row>
    <row r="32" spans="1:21" ht="12" thickBot="1">
      <c r="A32" s="68"/>
      <c r="B32" s="57" t="s">
        <v>32</v>
      </c>
      <c r="C32" s="58"/>
      <c r="D32" s="8">
        <v>116297.9374</v>
      </c>
      <c r="E32" s="8">
        <v>121106</v>
      </c>
      <c r="F32" s="49">
        <v>96.029872508381104</v>
      </c>
      <c r="G32" s="9"/>
      <c r="H32" s="9"/>
      <c r="I32" s="8">
        <v>29931.3678</v>
      </c>
      <c r="J32" s="49">
        <v>25.736800212589198</v>
      </c>
      <c r="K32" s="9"/>
      <c r="L32" s="9"/>
      <c r="M32" s="9"/>
      <c r="N32" s="8">
        <v>344510.52360000001</v>
      </c>
      <c r="O32" s="8">
        <v>8684950.6203000005</v>
      </c>
      <c r="P32" s="8">
        <v>32855</v>
      </c>
      <c r="Q32" s="8">
        <v>33102</v>
      </c>
      <c r="R32" s="8">
        <v>-0.746178478641779</v>
      </c>
      <c r="S32" s="8">
        <v>4.1199889879774796</v>
      </c>
      <c r="T32" s="8">
        <v>4.0671314965863097</v>
      </c>
      <c r="U32" s="50">
        <v>1.29962582806908</v>
      </c>
    </row>
    <row r="33" spans="1:21" ht="12" thickBot="1">
      <c r="A33" s="68"/>
      <c r="B33" s="57" t="s">
        <v>33</v>
      </c>
      <c r="C33" s="58"/>
      <c r="D33" s="8">
        <v>90.004999999999995</v>
      </c>
      <c r="E33" s="9"/>
      <c r="F33" s="9"/>
      <c r="G33" s="9"/>
      <c r="H33" s="9"/>
      <c r="I33" s="8">
        <v>-3219.0819000000001</v>
      </c>
      <c r="J33" s="49">
        <v>-3576.5589689461699</v>
      </c>
      <c r="K33" s="9"/>
      <c r="L33" s="9"/>
      <c r="M33" s="9"/>
      <c r="N33" s="8">
        <v>301.11660000000001</v>
      </c>
      <c r="O33" s="8">
        <v>6667.6895000000004</v>
      </c>
      <c r="P33" s="8">
        <v>15</v>
      </c>
      <c r="Q33" s="8">
        <v>23</v>
      </c>
      <c r="R33" s="8">
        <v>-34.7826086956522</v>
      </c>
      <c r="S33" s="8">
        <v>7.0203600000000002</v>
      </c>
      <c r="T33" s="8">
        <v>6.1130434782608702</v>
      </c>
      <c r="U33" s="50">
        <v>14.842304409672799</v>
      </c>
    </row>
    <row r="34" spans="1:21" ht="12" thickBot="1">
      <c r="A34" s="68"/>
      <c r="B34" s="57" t="s">
        <v>57</v>
      </c>
      <c r="C34" s="58"/>
      <c r="D34" s="9"/>
      <c r="E34" s="9"/>
      <c r="F34" s="9"/>
      <c r="G34" s="9"/>
      <c r="H34" s="9"/>
      <c r="I34" s="9"/>
      <c r="J34" s="9"/>
      <c r="K34" s="9"/>
      <c r="L34" s="9"/>
      <c r="M34" s="9"/>
      <c r="N34" s="9"/>
      <c r="O34" s="8">
        <v>1</v>
      </c>
      <c r="P34" s="9"/>
      <c r="Q34" s="9"/>
      <c r="R34" s="9"/>
      <c r="S34" s="9"/>
      <c r="T34" s="9"/>
      <c r="U34" s="17"/>
    </row>
    <row r="35" spans="1:21" ht="12" thickBot="1">
      <c r="A35" s="68"/>
      <c r="B35" s="57" t="s">
        <v>34</v>
      </c>
      <c r="C35" s="58"/>
      <c r="D35" s="8">
        <v>92633.765700000004</v>
      </c>
      <c r="E35" s="8">
        <v>119331</v>
      </c>
      <c r="F35" s="49">
        <v>77.627578500138299</v>
      </c>
      <c r="G35" s="9"/>
      <c r="H35" s="9"/>
      <c r="I35" s="8">
        <v>14302.4316</v>
      </c>
      <c r="J35" s="49">
        <v>15.439760536475699</v>
      </c>
      <c r="K35" s="9"/>
      <c r="L35" s="9"/>
      <c r="M35" s="9"/>
      <c r="N35" s="8">
        <v>263850.4339</v>
      </c>
      <c r="O35" s="8">
        <v>3894194.4909999999</v>
      </c>
      <c r="P35" s="8">
        <v>7886</v>
      </c>
      <c r="Q35" s="8">
        <v>7897</v>
      </c>
      <c r="R35" s="8">
        <v>-0.13929340255793801</v>
      </c>
      <c r="S35" s="8">
        <v>11.766091757545</v>
      </c>
      <c r="T35" s="8">
        <v>11.2165025832595</v>
      </c>
      <c r="U35" s="50">
        <v>4.8998265743352798</v>
      </c>
    </row>
    <row r="36" spans="1:21" ht="12" customHeight="1" thickBot="1">
      <c r="A36" s="68"/>
      <c r="B36" s="57" t="s">
        <v>58</v>
      </c>
      <c r="C36" s="58"/>
      <c r="D36" s="9"/>
      <c r="E36" s="8">
        <v>544427</v>
      </c>
      <c r="F36" s="9"/>
      <c r="G36" s="9"/>
      <c r="H36" s="9"/>
      <c r="I36" s="9"/>
      <c r="J36" s="9"/>
      <c r="K36" s="9"/>
      <c r="L36" s="9"/>
      <c r="M36" s="9"/>
      <c r="N36" s="9"/>
      <c r="O36" s="9"/>
      <c r="P36" s="9"/>
      <c r="Q36" s="9"/>
      <c r="R36" s="9"/>
      <c r="S36" s="9"/>
      <c r="T36" s="9"/>
      <c r="U36" s="17"/>
    </row>
    <row r="37" spans="1:21" ht="12" thickBot="1">
      <c r="A37" s="68"/>
      <c r="B37" s="57" t="s">
        <v>59</v>
      </c>
      <c r="C37" s="58"/>
      <c r="D37" s="9"/>
      <c r="E37" s="8">
        <v>446535</v>
      </c>
      <c r="F37" s="9"/>
      <c r="G37" s="9"/>
      <c r="H37" s="9"/>
      <c r="I37" s="9"/>
      <c r="J37" s="9"/>
      <c r="K37" s="9"/>
      <c r="L37" s="9"/>
      <c r="M37" s="9"/>
      <c r="N37" s="9"/>
      <c r="O37" s="9"/>
      <c r="P37" s="9"/>
      <c r="Q37" s="9"/>
      <c r="R37" s="9"/>
      <c r="S37" s="9"/>
      <c r="T37" s="9"/>
      <c r="U37" s="17"/>
    </row>
    <row r="38" spans="1:21" ht="12" thickBot="1">
      <c r="A38" s="68"/>
      <c r="B38" s="57" t="s">
        <v>60</v>
      </c>
      <c r="C38" s="58"/>
      <c r="D38" s="9"/>
      <c r="E38" s="8">
        <v>326886</v>
      </c>
      <c r="F38" s="9"/>
      <c r="G38" s="9"/>
      <c r="H38" s="9"/>
      <c r="I38" s="9"/>
      <c r="J38" s="9"/>
      <c r="K38" s="9"/>
      <c r="L38" s="9"/>
      <c r="M38" s="9"/>
      <c r="N38" s="9"/>
      <c r="O38" s="9"/>
      <c r="P38" s="9"/>
      <c r="Q38" s="9"/>
      <c r="R38" s="9"/>
      <c r="S38" s="9"/>
      <c r="T38" s="9"/>
      <c r="U38" s="17"/>
    </row>
    <row r="39" spans="1:21" ht="12" customHeight="1" thickBot="1">
      <c r="A39" s="68"/>
      <c r="B39" s="57" t="s">
        <v>35</v>
      </c>
      <c r="C39" s="58"/>
      <c r="D39" s="8">
        <v>314370.94059999997</v>
      </c>
      <c r="E39" s="8">
        <v>413824</v>
      </c>
      <c r="F39" s="49">
        <v>75.967305086220193</v>
      </c>
      <c r="G39" s="9"/>
      <c r="H39" s="9"/>
      <c r="I39" s="8">
        <v>11606.392099999999</v>
      </c>
      <c r="J39" s="49">
        <v>3.6919417799394401</v>
      </c>
      <c r="K39" s="9"/>
      <c r="L39" s="9"/>
      <c r="M39" s="9"/>
      <c r="N39" s="8">
        <v>899311.55500000005</v>
      </c>
      <c r="O39" s="8">
        <v>17758611.987500001</v>
      </c>
      <c r="P39" s="8">
        <v>479</v>
      </c>
      <c r="Q39" s="8">
        <v>476</v>
      </c>
      <c r="R39" s="8">
        <v>0.63025210084033401</v>
      </c>
      <c r="S39" s="8">
        <v>768.54070981210896</v>
      </c>
      <c r="T39" s="8">
        <v>766.82355042016798</v>
      </c>
      <c r="U39" s="50">
        <v>0.223931488671614</v>
      </c>
    </row>
    <row r="40" spans="1:21" ht="12" thickBot="1">
      <c r="A40" s="68"/>
      <c r="B40" s="57" t="s">
        <v>36</v>
      </c>
      <c r="C40" s="58"/>
      <c r="D40" s="8">
        <v>417115.35969999997</v>
      </c>
      <c r="E40" s="8">
        <v>674785</v>
      </c>
      <c r="F40" s="49">
        <v>61.814557184881103</v>
      </c>
      <c r="G40" s="9"/>
      <c r="H40" s="9"/>
      <c r="I40" s="8">
        <v>24916.704699999998</v>
      </c>
      <c r="J40" s="49">
        <v>5.9735764029214202</v>
      </c>
      <c r="K40" s="9"/>
      <c r="L40" s="9"/>
      <c r="M40" s="9"/>
      <c r="N40" s="8">
        <v>1244467.8392</v>
      </c>
      <c r="O40" s="8">
        <v>27995005.500999998</v>
      </c>
      <c r="P40" s="8">
        <v>2224</v>
      </c>
      <c r="Q40" s="8">
        <v>2284</v>
      </c>
      <c r="R40" s="8">
        <v>-2.62697022767076</v>
      </c>
      <c r="S40" s="8">
        <v>223.30749100719399</v>
      </c>
      <c r="T40" s="8">
        <v>218.87158493870399</v>
      </c>
      <c r="U40" s="50">
        <v>2.0267162910765602</v>
      </c>
    </row>
    <row r="41" spans="1:21" ht="12" thickBot="1">
      <c r="A41" s="68"/>
      <c r="B41" s="57" t="s">
        <v>61</v>
      </c>
      <c r="C41" s="58"/>
      <c r="D41" s="9"/>
      <c r="E41" s="8">
        <v>144164</v>
      </c>
      <c r="F41" s="9"/>
      <c r="G41" s="9"/>
      <c r="H41" s="9"/>
      <c r="I41" s="9"/>
      <c r="J41" s="9"/>
      <c r="K41" s="9"/>
      <c r="L41" s="9"/>
      <c r="M41" s="9"/>
      <c r="N41" s="9"/>
      <c r="O41" s="9"/>
      <c r="P41" s="9"/>
      <c r="Q41" s="9"/>
      <c r="R41" s="9"/>
      <c r="S41" s="9"/>
      <c r="T41" s="9"/>
      <c r="U41" s="17"/>
    </row>
    <row r="42" spans="1:21" ht="12" thickBot="1">
      <c r="A42" s="68"/>
      <c r="B42" s="57" t="s">
        <v>62</v>
      </c>
      <c r="C42" s="58"/>
      <c r="D42" s="9"/>
      <c r="E42" s="8">
        <v>55810</v>
      </c>
      <c r="F42" s="9"/>
      <c r="G42" s="9"/>
      <c r="H42" s="9"/>
      <c r="I42" s="9"/>
      <c r="J42" s="9"/>
      <c r="K42" s="9"/>
      <c r="L42" s="9"/>
      <c r="M42" s="9"/>
      <c r="N42" s="9"/>
      <c r="O42" s="9"/>
      <c r="P42" s="9"/>
      <c r="Q42" s="9"/>
      <c r="R42" s="9"/>
      <c r="S42" s="9"/>
      <c r="T42" s="9"/>
      <c r="U42" s="17"/>
    </row>
    <row r="43" spans="1:21" ht="12" thickBot="1">
      <c r="A43" s="69"/>
      <c r="B43" s="57" t="s">
        <v>37</v>
      </c>
      <c r="C43" s="58"/>
      <c r="D43" s="10">
        <v>69813.131299999994</v>
      </c>
      <c r="E43" s="11"/>
      <c r="F43" s="11"/>
      <c r="G43" s="11"/>
      <c r="H43" s="11"/>
      <c r="I43" s="10">
        <v>10670.493</v>
      </c>
      <c r="J43" s="51">
        <v>15.2843638457454</v>
      </c>
      <c r="K43" s="11"/>
      <c r="L43" s="11"/>
      <c r="M43" s="11"/>
      <c r="N43" s="10">
        <v>130078.25139999999</v>
      </c>
      <c r="O43" s="10">
        <v>2442305.6973999999</v>
      </c>
      <c r="P43" s="10">
        <v>56</v>
      </c>
      <c r="Q43" s="10">
        <v>54</v>
      </c>
      <c r="R43" s="10">
        <v>3.7037037037037002</v>
      </c>
      <c r="S43" s="10">
        <v>1452.6428571428601</v>
      </c>
      <c r="T43" s="10">
        <v>339.12962962963002</v>
      </c>
      <c r="U43" s="52">
        <v>328.344423555476</v>
      </c>
    </row>
  </sheetData>
  <mergeCells count="41">
    <mergeCell ref="B37:C37"/>
    <mergeCell ref="B38:C38"/>
    <mergeCell ref="B23:C23"/>
    <mergeCell ref="B36:C36"/>
    <mergeCell ref="B25:C25"/>
    <mergeCell ref="B26:C26"/>
    <mergeCell ref="B27:C27"/>
    <mergeCell ref="B28:C28"/>
    <mergeCell ref="B29:C29"/>
    <mergeCell ref="B30:C30"/>
    <mergeCell ref="A1:U4"/>
    <mergeCell ref="W1:W4"/>
    <mergeCell ref="B6:C6"/>
    <mergeCell ref="A7:C7"/>
    <mergeCell ref="B8:C8"/>
    <mergeCell ref="A8:A43"/>
    <mergeCell ref="B39:C39"/>
    <mergeCell ref="B40:C40"/>
    <mergeCell ref="B41:C41"/>
    <mergeCell ref="B42:C42"/>
    <mergeCell ref="B43:C43"/>
    <mergeCell ref="B31:C31"/>
    <mergeCell ref="B32:C32"/>
    <mergeCell ref="B33:C33"/>
    <mergeCell ref="B34:C34"/>
    <mergeCell ref="B35:C35"/>
    <mergeCell ref="B9:C9"/>
    <mergeCell ref="B10:C10"/>
    <mergeCell ref="B11:C11"/>
    <mergeCell ref="B12:C12"/>
    <mergeCell ref="B24:C24"/>
    <mergeCell ref="B13:C13"/>
    <mergeCell ref="B14:C14"/>
    <mergeCell ref="B15:C15"/>
    <mergeCell ref="B16:C16"/>
    <mergeCell ref="B17:C17"/>
    <mergeCell ref="B18:C18"/>
    <mergeCell ref="B19:C19"/>
    <mergeCell ref="B20:C20"/>
    <mergeCell ref="B21:C21"/>
    <mergeCell ref="B22:C22"/>
  </mergeCells>
  <phoneticPr fontId="23" type="noConversion"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H31"/>
  <sheetViews>
    <sheetView workbookViewId="0">
      <selection sqref="A1:XFD1048576"/>
    </sheetView>
  </sheetViews>
  <sheetFormatPr defaultRowHeight="13.5"/>
  <cols>
    <col min="1" max="1" width="3.25" style="21" bestFit="1" customWidth="1"/>
    <col min="2" max="2" width="5.625" style="21" bestFit="1" customWidth="1"/>
    <col min="3" max="3" width="10.25" style="21" bestFit="1" customWidth="1"/>
    <col min="4" max="6" width="11.25" style="21" bestFit="1" customWidth="1"/>
    <col min="7" max="7" width="12.75" style="21" bestFit="1" customWidth="1"/>
    <col min="8" max="8" width="9" style="21"/>
    <col min="9" max="16384" width="9" style="19"/>
  </cols>
  <sheetData>
    <row r="1" spans="1:8" ht="16.5">
      <c r="A1" s="18" t="s">
        <v>63</v>
      </c>
      <c r="B1" s="18" t="s">
        <v>38</v>
      </c>
      <c r="C1" s="18" t="s">
        <v>39</v>
      </c>
      <c r="D1" s="18" t="s">
        <v>40</v>
      </c>
      <c r="E1" s="18" t="s">
        <v>41</v>
      </c>
      <c r="F1" s="18" t="s">
        <v>64</v>
      </c>
      <c r="G1" s="18" t="s">
        <v>41</v>
      </c>
      <c r="H1" s="18" t="s">
        <v>65</v>
      </c>
    </row>
    <row r="2" spans="1:8" ht="16.5">
      <c r="A2" s="20" t="s">
        <v>66</v>
      </c>
      <c r="B2" s="20">
        <v>12</v>
      </c>
      <c r="C2" s="20">
        <v>59587</v>
      </c>
      <c r="D2" s="20">
        <v>491952.57281623897</v>
      </c>
      <c r="E2" s="20">
        <v>416690.42439059803</v>
      </c>
      <c r="F2" s="20">
        <v>75262.148425641004</v>
      </c>
      <c r="G2" s="20">
        <v>416690.42439059803</v>
      </c>
      <c r="H2" s="20">
        <v>0.15298659379865501</v>
      </c>
    </row>
    <row r="3" spans="1:8" ht="16.5">
      <c r="A3" s="20" t="s">
        <v>67</v>
      </c>
      <c r="B3" s="20">
        <v>13</v>
      </c>
      <c r="C3" s="20">
        <v>13094.907999999999</v>
      </c>
      <c r="D3" s="20">
        <v>103023.05730380501</v>
      </c>
      <c r="E3" s="20">
        <v>82319.535147137096</v>
      </c>
      <c r="F3" s="20">
        <v>20703.522156667401</v>
      </c>
      <c r="G3" s="20">
        <v>82319.535147137096</v>
      </c>
      <c r="H3" s="20">
        <v>0.20096008309688199</v>
      </c>
    </row>
    <row r="4" spans="1:8" ht="16.5">
      <c r="A4" s="20" t="s">
        <v>68</v>
      </c>
      <c r="B4" s="20">
        <v>14</v>
      </c>
      <c r="C4" s="20">
        <v>109605</v>
      </c>
      <c r="D4" s="20">
        <v>149844.35532649601</v>
      </c>
      <c r="E4" s="20">
        <v>115123.134023077</v>
      </c>
      <c r="F4" s="20">
        <v>34721.221303418803</v>
      </c>
      <c r="G4" s="20">
        <v>115123.134023077</v>
      </c>
      <c r="H4" s="20">
        <v>0.231715243645747</v>
      </c>
    </row>
    <row r="5" spans="1:8" ht="16.5">
      <c r="A5" s="20" t="s">
        <v>69</v>
      </c>
      <c r="B5" s="20">
        <v>15</v>
      </c>
      <c r="C5" s="20">
        <v>3338</v>
      </c>
      <c r="D5" s="20">
        <v>47494.488645299098</v>
      </c>
      <c r="E5" s="20">
        <v>36808.229462393203</v>
      </c>
      <c r="F5" s="20">
        <v>10686.259182906</v>
      </c>
      <c r="G5" s="20">
        <v>36808.229462393203</v>
      </c>
      <c r="H5" s="20">
        <v>0.22499998395000501</v>
      </c>
    </row>
    <row r="6" spans="1:8" ht="16.5">
      <c r="A6" s="20" t="s">
        <v>70</v>
      </c>
      <c r="B6" s="20">
        <v>16</v>
      </c>
      <c r="C6" s="20">
        <v>4367</v>
      </c>
      <c r="D6" s="20">
        <v>175925.86007093999</v>
      </c>
      <c r="E6" s="20">
        <v>182394.28128461499</v>
      </c>
      <c r="F6" s="20">
        <v>-6468.4212136752103</v>
      </c>
      <c r="G6" s="20">
        <v>182394.28128461499</v>
      </c>
      <c r="H6" s="20">
        <v>-3.6767881714870602E-2</v>
      </c>
    </row>
    <row r="7" spans="1:8" ht="16.5">
      <c r="A7" s="20" t="s">
        <v>71</v>
      </c>
      <c r="B7" s="20">
        <v>17</v>
      </c>
      <c r="C7" s="20">
        <v>22357</v>
      </c>
      <c r="D7" s="20">
        <v>286135.04020170902</v>
      </c>
      <c r="E7" s="20">
        <v>233776.553907692</v>
      </c>
      <c r="F7" s="20">
        <v>52358.486294017101</v>
      </c>
      <c r="G7" s="20">
        <v>233776.553907692</v>
      </c>
      <c r="H7" s="20">
        <v>0.182985230529988</v>
      </c>
    </row>
    <row r="8" spans="1:8" ht="16.5">
      <c r="A8" s="20" t="s">
        <v>72</v>
      </c>
      <c r="B8" s="20">
        <v>18</v>
      </c>
      <c r="C8" s="20">
        <v>43510</v>
      </c>
      <c r="D8" s="20">
        <v>143187.82519316199</v>
      </c>
      <c r="E8" s="20">
        <v>126534.20021453001</v>
      </c>
      <c r="F8" s="20">
        <v>16653.624978632499</v>
      </c>
      <c r="G8" s="20">
        <v>126534.20021453001</v>
      </c>
      <c r="H8" s="20">
        <v>0.116306152119892</v>
      </c>
    </row>
    <row r="9" spans="1:8" ht="16.5">
      <c r="A9" s="20" t="s">
        <v>73</v>
      </c>
      <c r="B9" s="20">
        <v>19</v>
      </c>
      <c r="C9" s="20">
        <v>15425</v>
      </c>
      <c r="D9" s="20">
        <v>86745.009340170902</v>
      </c>
      <c r="E9" s="20">
        <v>75215.758544444398</v>
      </c>
      <c r="F9" s="20">
        <v>11529.250795726501</v>
      </c>
      <c r="G9" s="20">
        <v>75215.758544444398</v>
      </c>
      <c r="H9" s="20">
        <v>0.13290967265349499</v>
      </c>
    </row>
    <row r="10" spans="1:8" ht="16.5">
      <c r="A10" s="20" t="s">
        <v>74</v>
      </c>
      <c r="B10" s="20">
        <v>21</v>
      </c>
      <c r="C10" s="20">
        <v>210047</v>
      </c>
      <c r="D10" s="20">
        <v>744791.12170000002</v>
      </c>
      <c r="E10" s="20">
        <v>678536.69759999996</v>
      </c>
      <c r="F10" s="20">
        <v>66254.424100000004</v>
      </c>
      <c r="G10" s="20">
        <v>678536.69759999996</v>
      </c>
      <c r="H10" s="20">
        <v>8.8957054091586094E-2</v>
      </c>
    </row>
    <row r="11" spans="1:8" ht="16.5">
      <c r="A11" s="20" t="s">
        <v>75</v>
      </c>
      <c r="B11" s="20">
        <v>22</v>
      </c>
      <c r="C11" s="20">
        <v>51730</v>
      </c>
      <c r="D11" s="20">
        <v>408922.87044444401</v>
      </c>
      <c r="E11" s="20">
        <v>353769.31437777798</v>
      </c>
      <c r="F11" s="20">
        <v>55153.556066666701</v>
      </c>
      <c r="G11" s="20">
        <v>353769.31437777798</v>
      </c>
      <c r="H11" s="20">
        <v>0.13487520521100299</v>
      </c>
    </row>
    <row r="12" spans="1:8" ht="16.5">
      <c r="A12" s="20" t="s">
        <v>76</v>
      </c>
      <c r="B12" s="20">
        <v>23</v>
      </c>
      <c r="C12" s="20">
        <v>282192.43</v>
      </c>
      <c r="D12" s="20">
        <v>1512810.38327094</v>
      </c>
      <c r="E12" s="20">
        <v>1298494.4593418799</v>
      </c>
      <c r="F12" s="20">
        <v>214315.92392905999</v>
      </c>
      <c r="G12" s="20">
        <v>1298494.4593418799</v>
      </c>
      <c r="H12" s="20">
        <v>0.141667406767578</v>
      </c>
    </row>
    <row r="13" spans="1:8" ht="16.5">
      <c r="A13" s="20" t="s">
        <v>77</v>
      </c>
      <c r="B13" s="20">
        <v>24</v>
      </c>
      <c r="C13" s="20">
        <v>19918</v>
      </c>
      <c r="D13" s="20">
        <v>563698.00291025604</v>
      </c>
      <c r="E13" s="20">
        <v>510176.01153589698</v>
      </c>
      <c r="F13" s="20">
        <v>53521.991374359</v>
      </c>
      <c r="G13" s="20">
        <v>510176.01153589698</v>
      </c>
      <c r="H13" s="20">
        <v>9.4947988281022799E-2</v>
      </c>
    </row>
    <row r="14" spans="1:8" ht="16.5">
      <c r="A14" s="20" t="s">
        <v>78</v>
      </c>
      <c r="B14" s="20">
        <v>25</v>
      </c>
      <c r="C14" s="20">
        <v>71504.62</v>
      </c>
      <c r="D14" s="20">
        <v>712871.60519999999</v>
      </c>
      <c r="E14" s="20">
        <v>678009.61529999995</v>
      </c>
      <c r="F14" s="20">
        <v>34861.9899</v>
      </c>
      <c r="G14" s="20">
        <v>678009.61529999995</v>
      </c>
      <c r="H14" s="20">
        <v>4.89036029008608E-2</v>
      </c>
    </row>
    <row r="15" spans="1:8" ht="16.5">
      <c r="A15" s="20" t="s">
        <v>79</v>
      </c>
      <c r="B15" s="20">
        <v>26</v>
      </c>
      <c r="C15" s="20">
        <v>67637</v>
      </c>
      <c r="D15" s="20">
        <v>311386.26253961102</v>
      </c>
      <c r="E15" s="20">
        <v>277804.42165470798</v>
      </c>
      <c r="F15" s="20">
        <v>33581.840884902798</v>
      </c>
      <c r="G15" s="20">
        <v>277804.42165470798</v>
      </c>
      <c r="H15" s="20">
        <v>0.10784625054109701</v>
      </c>
    </row>
    <row r="16" spans="1:8" ht="16.5">
      <c r="A16" s="20" t="s">
        <v>80</v>
      </c>
      <c r="B16" s="20">
        <v>27</v>
      </c>
      <c r="C16" s="20">
        <v>191279.182</v>
      </c>
      <c r="D16" s="20">
        <v>1044421.61202566</v>
      </c>
      <c r="E16" s="20">
        <v>910926.685516814</v>
      </c>
      <c r="F16" s="20">
        <v>133494.92650885001</v>
      </c>
      <c r="G16" s="20">
        <v>910926.685516814</v>
      </c>
      <c r="H16" s="20">
        <v>0.12781708552539001</v>
      </c>
    </row>
    <row r="17" spans="1:8" ht="16.5">
      <c r="A17" s="20" t="s">
        <v>81</v>
      </c>
      <c r="B17" s="20">
        <v>29</v>
      </c>
      <c r="C17" s="20">
        <v>203922</v>
      </c>
      <c r="D17" s="20">
        <v>2178555.8332410301</v>
      </c>
      <c r="E17" s="20">
        <v>1984139.04883932</v>
      </c>
      <c r="F17" s="20">
        <v>194416.78440170901</v>
      </c>
      <c r="G17" s="20">
        <v>1984139.04883932</v>
      </c>
      <c r="H17" s="20">
        <v>8.9241130034513103E-2</v>
      </c>
    </row>
    <row r="18" spans="1:8" ht="16.5">
      <c r="A18" s="20" t="s">
        <v>82</v>
      </c>
      <c r="B18" s="20">
        <v>31</v>
      </c>
      <c r="C18" s="20">
        <v>41657.707999999999</v>
      </c>
      <c r="D18" s="20">
        <v>271322.69551369798</v>
      </c>
      <c r="E18" s="20">
        <v>225124.20720925499</v>
      </c>
      <c r="F18" s="20">
        <v>46198.488304443301</v>
      </c>
      <c r="G18" s="20">
        <v>225124.20720925499</v>
      </c>
      <c r="H18" s="20">
        <v>0.170271374523149</v>
      </c>
    </row>
    <row r="19" spans="1:8" ht="16.5">
      <c r="A19" s="20" t="s">
        <v>83</v>
      </c>
      <c r="B19" s="20">
        <v>32</v>
      </c>
      <c r="C19" s="20">
        <v>11167.803</v>
      </c>
      <c r="D19" s="20">
        <v>179883.60983061799</v>
      </c>
      <c r="E19" s="20">
        <v>160128.80818810401</v>
      </c>
      <c r="F19" s="20">
        <v>19754.801642513499</v>
      </c>
      <c r="G19" s="20">
        <v>160128.80818810401</v>
      </c>
      <c r="H19" s="20">
        <v>0.10981990889061501</v>
      </c>
    </row>
    <row r="20" spans="1:8" ht="16.5">
      <c r="A20" s="20" t="s">
        <v>84</v>
      </c>
      <c r="B20" s="20">
        <v>33</v>
      </c>
      <c r="C20" s="20">
        <v>59004.302000000003</v>
      </c>
      <c r="D20" s="20">
        <v>511818.37941686698</v>
      </c>
      <c r="E20" s="20">
        <v>406630.98076215299</v>
      </c>
      <c r="F20" s="20">
        <v>105187.39865471399</v>
      </c>
      <c r="G20" s="20">
        <v>406630.98076215299</v>
      </c>
      <c r="H20" s="20">
        <v>0.205517040584901</v>
      </c>
    </row>
    <row r="21" spans="1:8" ht="16.5">
      <c r="A21" s="20" t="s">
        <v>85</v>
      </c>
      <c r="B21" s="20">
        <v>34</v>
      </c>
      <c r="C21" s="20">
        <v>45319.743999999999</v>
      </c>
      <c r="D21" s="20">
        <v>213723.339104402</v>
      </c>
      <c r="E21" s="20">
        <v>154040.899232108</v>
      </c>
      <c r="F21" s="20">
        <v>59682.439872294097</v>
      </c>
      <c r="G21" s="20">
        <v>154040.899232108</v>
      </c>
      <c r="H21" s="20">
        <v>0.27925092375213001</v>
      </c>
    </row>
    <row r="22" spans="1:8" ht="16.5">
      <c r="A22" s="20" t="s">
        <v>86</v>
      </c>
      <c r="B22" s="20">
        <v>35</v>
      </c>
      <c r="C22" s="20">
        <v>32016.37</v>
      </c>
      <c r="D22" s="20">
        <v>756092.92192035401</v>
      </c>
      <c r="E22" s="20">
        <v>705732.013134051</v>
      </c>
      <c r="F22" s="20">
        <v>50360.908786303</v>
      </c>
      <c r="G22" s="20">
        <v>705732.013134051</v>
      </c>
      <c r="H22" s="20">
        <v>6.6606771900991193E-2</v>
      </c>
    </row>
    <row r="23" spans="1:8" ht="16.5">
      <c r="A23" s="20" t="s">
        <v>87</v>
      </c>
      <c r="B23" s="20">
        <v>36</v>
      </c>
      <c r="C23" s="20">
        <v>102522.874</v>
      </c>
      <c r="D23" s="20">
        <v>453019.73270708002</v>
      </c>
      <c r="E23" s="20">
        <v>367687.147659301</v>
      </c>
      <c r="F23" s="20">
        <v>85332.585047779095</v>
      </c>
      <c r="G23" s="20">
        <v>367687.147659301</v>
      </c>
      <c r="H23" s="20">
        <v>0.18836394727854999</v>
      </c>
    </row>
    <row r="24" spans="1:8" ht="16.5">
      <c r="A24" s="20" t="s">
        <v>88</v>
      </c>
      <c r="B24" s="20">
        <v>37</v>
      </c>
      <c r="C24" s="20">
        <v>124498.751</v>
      </c>
      <c r="D24" s="20">
        <v>979831.87683716801</v>
      </c>
      <c r="E24" s="20">
        <v>832607.34443717496</v>
      </c>
      <c r="F24" s="20">
        <v>147224.53239999301</v>
      </c>
      <c r="G24" s="20">
        <v>832607.34443717496</v>
      </c>
      <c r="H24" s="20">
        <v>0.15025489155876801</v>
      </c>
    </row>
    <row r="25" spans="1:8" ht="16.5">
      <c r="A25" s="20" t="s">
        <v>89</v>
      </c>
      <c r="B25" s="20">
        <v>38</v>
      </c>
      <c r="C25" s="20">
        <v>136792.242</v>
      </c>
      <c r="D25" s="20">
        <v>602097.08990639099</v>
      </c>
      <c r="E25" s="20">
        <v>578909.13775840704</v>
      </c>
      <c r="F25" s="20">
        <v>23187.952147984299</v>
      </c>
      <c r="G25" s="20">
        <v>578909.13775840704</v>
      </c>
      <c r="H25" s="20">
        <v>3.85119817662452E-2</v>
      </c>
    </row>
    <row r="26" spans="1:8" ht="16.5">
      <c r="A26" s="20" t="s">
        <v>90</v>
      </c>
      <c r="B26" s="20">
        <v>39</v>
      </c>
      <c r="C26" s="20">
        <v>76619.06</v>
      </c>
      <c r="D26" s="20">
        <v>116297.839021897</v>
      </c>
      <c r="E26" s="20">
        <v>86366.594076885202</v>
      </c>
      <c r="F26" s="20">
        <v>29931.2449450118</v>
      </c>
      <c r="G26" s="20">
        <v>86366.594076885202</v>
      </c>
      <c r="H26" s="20">
        <v>0.25736716345499999</v>
      </c>
    </row>
    <row r="27" spans="1:8" ht="16.5">
      <c r="A27" s="20" t="s">
        <v>91</v>
      </c>
      <c r="B27" s="20">
        <v>40</v>
      </c>
      <c r="C27" s="20">
        <v>381</v>
      </c>
      <c r="D27" s="20">
        <v>90.004800000000003</v>
      </c>
      <c r="E27" s="20">
        <v>3309.0868999999998</v>
      </c>
      <c r="F27" s="20">
        <v>-3219.0821000000001</v>
      </c>
      <c r="G27" s="20">
        <v>3309.0868999999998</v>
      </c>
      <c r="H27" s="20">
        <v>-35.765671386414901</v>
      </c>
    </row>
    <row r="28" spans="1:8" ht="16.5">
      <c r="A28" s="20" t="s">
        <v>92</v>
      </c>
      <c r="B28" s="20">
        <v>42</v>
      </c>
      <c r="C28" s="20">
        <v>5188.2510000000002</v>
      </c>
      <c r="D28" s="20">
        <v>92633.765299999999</v>
      </c>
      <c r="E28" s="20">
        <v>78331.336500000005</v>
      </c>
      <c r="F28" s="20">
        <v>14302.4288</v>
      </c>
      <c r="G28" s="20">
        <v>78331.336500000005</v>
      </c>
      <c r="H28" s="20">
        <v>0.15439757580489899</v>
      </c>
    </row>
    <row r="29" spans="1:8" ht="16.5">
      <c r="A29" s="20" t="s">
        <v>93</v>
      </c>
      <c r="B29" s="20">
        <v>75</v>
      </c>
      <c r="C29" s="20">
        <v>502</v>
      </c>
      <c r="D29" s="20">
        <v>314370.94017094001</v>
      </c>
      <c r="E29" s="20">
        <v>302764.54794871801</v>
      </c>
      <c r="F29" s="20">
        <v>11606.392222222201</v>
      </c>
      <c r="G29" s="20">
        <v>302764.54794871801</v>
      </c>
      <c r="H29" s="20">
        <v>3.6919418238566197E-2</v>
      </c>
    </row>
    <row r="30" spans="1:8" ht="16.5">
      <c r="A30" s="20" t="s">
        <v>94</v>
      </c>
      <c r="B30" s="20">
        <v>76</v>
      </c>
      <c r="C30" s="20">
        <v>2333</v>
      </c>
      <c r="D30" s="20">
        <v>417115.35479487199</v>
      </c>
      <c r="E30" s="20">
        <v>392198.65497350402</v>
      </c>
      <c r="F30" s="20">
        <v>24916.6998213675</v>
      </c>
      <c r="G30" s="20">
        <v>392198.65497350402</v>
      </c>
      <c r="H30" s="20">
        <v>5.9735753035562597E-2</v>
      </c>
    </row>
    <row r="31" spans="1:8" ht="16.5">
      <c r="A31" s="20" t="s">
        <v>95</v>
      </c>
      <c r="B31" s="20">
        <v>99</v>
      </c>
      <c r="C31" s="20">
        <v>57</v>
      </c>
      <c r="D31" s="20">
        <v>69813.131230618004</v>
      </c>
      <c r="E31" s="20">
        <v>59142.638378337499</v>
      </c>
      <c r="F31" s="20">
        <v>10670.4928522805</v>
      </c>
      <c r="G31" s="20">
        <v>59142.638378337499</v>
      </c>
      <c r="H31" s="20">
        <v>0.152843636493427</v>
      </c>
    </row>
  </sheetData>
  <phoneticPr fontId="2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RMS-RA数据核对</vt:lpstr>
      <vt:lpstr>RA</vt:lpstr>
      <vt:lpstr>RMS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R0214-销售日报表</dc:title>
  <dc:creator>Administrator</dc:creator>
  <cp:lastModifiedBy>admin</cp:lastModifiedBy>
  <dcterms:created xsi:type="dcterms:W3CDTF">2013-06-21T00:28:37Z</dcterms:created>
  <dcterms:modified xsi:type="dcterms:W3CDTF">2013-07-04T00:28:00Z</dcterms:modified>
</cp:coreProperties>
</file>