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<sst xmlns="http://schemas.openxmlformats.org/spreadsheetml/2006/main" count="144" uniqueCount="101">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</sst>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0" sqref="N10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18403530.964899998</v>
      </c>
      <c r="F3" s="43">
        <f>RA!I7</f>
        <v>1729735.2608</v>
      </c>
      <c r="G3" s="34">
        <f>E3-F3</f>
        <v>16673795.704099998</v>
      </c>
      <c r="H3" s="45">
        <f>RA!J7</f>
        <v>9.3989314555941803</v>
      </c>
      <c r="I3" s="38">
        <f>SUM(I4:I39)</f>
        <v>18403534.989475358</v>
      </c>
      <c r="J3" s="39">
        <f>SUM(J4:J39)</f>
        <v>16673795.623479851</v>
      </c>
      <c r="K3" s="40">
        <f>E3-I3</f>
        <v>-4.0245753601193428</v>
      </c>
      <c r="L3" s="40">
        <f>G3-J3</f>
        <v>8.0620147287845612E-2</v>
      </c>
    </row>
    <row r="4" spans="1:12">
      <c r="A4" s="56">
        <f>RA!A8</f>
        <v>41462</v>
      </c>
      <c r="B4" s="30">
        <v>12</v>
      </c>
      <c r="C4" s="53" t="s">
        <v>8</v>
      </c>
      <c r="D4" s="53"/>
      <c r="E4" s="33">
        <f>RA!D8</f>
        <v>683142.42260000005</v>
      </c>
      <c r="F4" s="43">
        <f>RA!I8</f>
        <v>80384.307799999995</v>
      </c>
      <c r="G4" s="34">
        <f t="shared" ref="G4:G39" si="0">E4-F4</f>
        <v>602758.1148000001</v>
      </c>
      <c r="H4" s="45">
        <f>RA!J8</f>
        <v>11.7668446784584</v>
      </c>
      <c r="I4" s="38">
        <f>VLOOKUP(B4,RMS!B:D,3,FALSE)</f>
        <v>683143.02094615402</v>
      </c>
      <c r="J4" s="39">
        <f>VLOOKUP(B4,RMS!B:E,4,FALSE)</f>
        <v>602758.12248974398</v>
      </c>
      <c r="K4" s="40">
        <f t="shared" ref="K4:K39" si="1">E4-I4</f>
        <v>-0.59834615397267044</v>
      </c>
      <c r="L4" s="40">
        <f t="shared" ref="L4:L39" si="2">G4-J4</f>
        <v>-7.6897438848391175E-3</v>
      </c>
    </row>
    <row r="5" spans="1:12">
      <c r="A5" s="56"/>
      <c r="B5" s="30">
        <v>13</v>
      </c>
      <c r="C5" s="53" t="s">
        <v>9</v>
      </c>
      <c r="D5" s="53"/>
      <c r="E5" s="33">
        <f>RA!D9</f>
        <v>134905.47649999999</v>
      </c>
      <c r="F5" s="43">
        <f>RA!I9</f>
        <v>26634.052599999999</v>
      </c>
      <c r="G5" s="34">
        <f t="shared" si="0"/>
        <v>108271.42389999999</v>
      </c>
      <c r="H5" s="45">
        <f>RA!J9</f>
        <v>19.7427512144031</v>
      </c>
      <c r="I5" s="38">
        <f>VLOOKUP(B5,RMS!B:D,3,FALSE)</f>
        <v>134905.48514713699</v>
      </c>
      <c r="J5" s="39">
        <f>VLOOKUP(B5,RMS!B:E,4,FALSE)</f>
        <v>108271.402095681</v>
      </c>
      <c r="K5" s="40">
        <f t="shared" si="1"/>
        <v>-8.6471370013896376E-3</v>
      </c>
      <c r="L5" s="40">
        <f t="shared" si="2"/>
        <v>2.1804318996146321E-2</v>
      </c>
    </row>
    <row r="6" spans="1:12">
      <c r="A6" s="56"/>
      <c r="B6" s="30">
        <v>14</v>
      </c>
      <c r="C6" s="53" t="s">
        <v>10</v>
      </c>
      <c r="D6" s="53"/>
      <c r="E6" s="33">
        <f>RA!D10</f>
        <v>206529.97779999999</v>
      </c>
      <c r="F6" s="43">
        <f>RA!I10</f>
        <v>40653.933900000004</v>
      </c>
      <c r="G6" s="34">
        <f t="shared" si="0"/>
        <v>165876.04389999999</v>
      </c>
      <c r="H6" s="45">
        <f>RA!J10</f>
        <v>19.684277475383499</v>
      </c>
      <c r="I6" s="38">
        <f>VLOOKUP(B6,RMS!B:D,3,FALSE)</f>
        <v>206532.596391453</v>
      </c>
      <c r="J6" s="39">
        <f>VLOOKUP(B6,RMS!B:E,4,FALSE)</f>
        <v>165876.04448803401</v>
      </c>
      <c r="K6" s="40">
        <f t="shared" si="1"/>
        <v>-2.6185914530069567</v>
      </c>
      <c r="L6" s="40">
        <f t="shared" si="2"/>
        <v>-5.8803401771001518E-4</v>
      </c>
    </row>
    <row r="7" spans="1:12">
      <c r="A7" s="56"/>
      <c r="B7" s="30">
        <v>15</v>
      </c>
      <c r="C7" s="53" t="s">
        <v>11</v>
      </c>
      <c r="D7" s="53"/>
      <c r="E7" s="33">
        <f>RA!D11</f>
        <v>61254.829400000002</v>
      </c>
      <c r="F7" s="43">
        <f>RA!I11</f>
        <v>14136.9234</v>
      </c>
      <c r="G7" s="34">
        <f t="shared" si="0"/>
        <v>47117.906000000003</v>
      </c>
      <c r="H7" s="45">
        <f>RA!J11</f>
        <v>23.078871557513502</v>
      </c>
      <c r="I7" s="38">
        <f>VLOOKUP(B7,RMS!B:D,3,FALSE)</f>
        <v>61254.851225641003</v>
      </c>
      <c r="J7" s="39">
        <f>VLOOKUP(B7,RMS!B:E,4,FALSE)</f>
        <v>47117.905941025601</v>
      </c>
      <c r="K7" s="40">
        <f t="shared" si="1"/>
        <v>-2.1825641000759788E-2</v>
      </c>
      <c r="L7" s="40">
        <f t="shared" si="2"/>
        <v>5.8974401326850057E-5</v>
      </c>
    </row>
    <row r="8" spans="1:12">
      <c r="A8" s="56"/>
      <c r="B8" s="30">
        <v>16</v>
      </c>
      <c r="C8" s="53" t="s">
        <v>12</v>
      </c>
      <c r="D8" s="53"/>
      <c r="E8" s="33">
        <f>RA!D12</f>
        <v>220169.65179999999</v>
      </c>
      <c r="F8" s="43">
        <f>RA!I12</f>
        <v>-12567.8442</v>
      </c>
      <c r="G8" s="34">
        <f t="shared" si="0"/>
        <v>232737.49599999998</v>
      </c>
      <c r="H8" s="45">
        <f>RA!J12</f>
        <v>-5.7082545651734504</v>
      </c>
      <c r="I8" s="38">
        <f>VLOOKUP(B8,RMS!B:D,3,FALSE)</f>
        <v>220169.675726496</v>
      </c>
      <c r="J8" s="39">
        <f>VLOOKUP(B8,RMS!B:E,4,FALSE)</f>
        <v>232737.49494957301</v>
      </c>
      <c r="K8" s="40">
        <f t="shared" si="1"/>
        <v>-2.3926496010972187E-2</v>
      </c>
      <c r="L8" s="40">
        <f t="shared" si="2"/>
        <v>1.0504269739612937E-3</v>
      </c>
    </row>
    <row r="9" spans="1:12">
      <c r="A9" s="56"/>
      <c r="B9" s="30">
        <v>17</v>
      </c>
      <c r="C9" s="53" t="s">
        <v>13</v>
      </c>
      <c r="D9" s="53"/>
      <c r="E9" s="33">
        <f>RA!D13</f>
        <v>347154.28220000002</v>
      </c>
      <c r="F9" s="43">
        <f>RA!I13</f>
        <v>65340.992299999998</v>
      </c>
      <c r="G9" s="34">
        <f t="shared" si="0"/>
        <v>281813.28990000003</v>
      </c>
      <c r="H9" s="45">
        <f>RA!J13</f>
        <v>18.821888609847601</v>
      </c>
      <c r="I9" s="38">
        <f>VLOOKUP(B9,RMS!B:D,3,FALSE)</f>
        <v>347154.43446410302</v>
      </c>
      <c r="J9" s="39">
        <f>VLOOKUP(B9,RMS!B:E,4,FALSE)</f>
        <v>281813.28953333298</v>
      </c>
      <c r="K9" s="40">
        <f t="shared" si="1"/>
        <v>-0.15226410300238058</v>
      </c>
      <c r="L9" s="40">
        <f t="shared" si="2"/>
        <v>3.6666705273091793E-4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191005.13250000001</v>
      </c>
      <c r="F10" s="43">
        <f>RA!I14</f>
        <v>21251.433700000001</v>
      </c>
      <c r="G10" s="34">
        <f t="shared" si="0"/>
        <v>169753.69880000001</v>
      </c>
      <c r="H10" s="45">
        <f>RA!J14</f>
        <v>11.12610610084</v>
      </c>
      <c r="I10" s="38">
        <f>VLOOKUP(B10,RMS!B:D,3,FALSE)</f>
        <v>191005.108088034</v>
      </c>
      <c r="J10" s="39">
        <f>VLOOKUP(B10,RMS!B:E,4,FALSE)</f>
        <v>169753.69767777799</v>
      </c>
      <c r="K10" s="40">
        <f t="shared" si="1"/>
        <v>2.4411966005573049E-2</v>
      </c>
      <c r="L10" s="40">
        <f t="shared" si="2"/>
        <v>1.1222220200579613E-3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142895.6446</v>
      </c>
      <c r="F11" s="43">
        <f>RA!I15</f>
        <v>20921.338</v>
      </c>
      <c r="G11" s="34">
        <f t="shared" si="0"/>
        <v>121974.3066</v>
      </c>
      <c r="H11" s="45">
        <f>RA!J15</f>
        <v>14.640990674393199</v>
      </c>
      <c r="I11" s="38">
        <f>VLOOKUP(B11,RMS!B:D,3,FALSE)</f>
        <v>142895.68572649601</v>
      </c>
      <c r="J11" s="39">
        <f>VLOOKUP(B11,RMS!B:E,4,FALSE)</f>
        <v>121974.306010256</v>
      </c>
      <c r="K11" s="40">
        <f t="shared" si="1"/>
        <v>-4.1126496013021097E-2</v>
      </c>
      <c r="L11" s="40">
        <f t="shared" si="2"/>
        <v>5.8974399871658534E-4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1002531.8242</v>
      </c>
      <c r="F12" s="43">
        <f>RA!I16</f>
        <v>75510.075200000007</v>
      </c>
      <c r="G12" s="34">
        <f t="shared" si="0"/>
        <v>927021.74900000007</v>
      </c>
      <c r="H12" s="45">
        <f>RA!J16</f>
        <v>7.5319379771565398</v>
      </c>
      <c r="I12" s="38">
        <f>VLOOKUP(B12,RMS!B:D,3,FALSE)</f>
        <v>1002531.2727</v>
      </c>
      <c r="J12" s="39">
        <f>VLOOKUP(B12,RMS!B:E,4,FALSE)</f>
        <v>927021.74899999995</v>
      </c>
      <c r="K12" s="40">
        <f t="shared" si="1"/>
        <v>0.55150000005960464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388293.66950000002</v>
      </c>
      <c r="F13" s="43">
        <f>RA!I17</f>
        <v>53319.930399999997</v>
      </c>
      <c r="G13" s="34">
        <f t="shared" si="0"/>
        <v>334973.73910000001</v>
      </c>
      <c r="H13" s="45">
        <f>RA!J17</f>
        <v>13.731856733244999</v>
      </c>
      <c r="I13" s="38">
        <f>VLOOKUP(B13,RMS!B:D,3,FALSE)</f>
        <v>388293.71998547</v>
      </c>
      <c r="J13" s="39">
        <f>VLOOKUP(B13,RMS!B:E,4,FALSE)</f>
        <v>334973.73748034198</v>
      </c>
      <c r="K13" s="40">
        <f t="shared" si="1"/>
        <v>-5.048546998295933E-2</v>
      </c>
      <c r="L13" s="40">
        <f t="shared" si="2"/>
        <v>1.6196580254472792E-3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1851697.1346</v>
      </c>
      <c r="F14" s="43">
        <f>RA!I18</f>
        <v>219932.16269999999</v>
      </c>
      <c r="G14" s="34">
        <f t="shared" si="0"/>
        <v>1631764.9719</v>
      </c>
      <c r="H14" s="45">
        <f>RA!J18</f>
        <v>11.877329104768</v>
      </c>
      <c r="I14" s="38">
        <f>VLOOKUP(B14,RMS!B:D,3,FALSE)</f>
        <v>1851697.24992393</v>
      </c>
      <c r="J14" s="39">
        <f>VLOOKUP(B14,RMS!B:E,4,FALSE)</f>
        <v>1631764.97204786</v>
      </c>
      <c r="K14" s="40">
        <f t="shared" si="1"/>
        <v>-0.11532393004745245</v>
      </c>
      <c r="L14" s="40">
        <f t="shared" si="2"/>
        <v>-1.4786003157496452E-4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453869.38650000002</v>
      </c>
      <c r="F15" s="43">
        <f>RA!I19</f>
        <v>59784.323600000003</v>
      </c>
      <c r="G15" s="34">
        <f t="shared" si="0"/>
        <v>394085.06290000002</v>
      </c>
      <c r="H15" s="45">
        <f>RA!J19</f>
        <v>13.1721427746042</v>
      </c>
      <c r="I15" s="38">
        <f>VLOOKUP(B15,RMS!B:D,3,FALSE)</f>
        <v>453869.41312393203</v>
      </c>
      <c r="J15" s="39">
        <f>VLOOKUP(B15,RMS!B:E,4,FALSE)</f>
        <v>394085.062950427</v>
      </c>
      <c r="K15" s="40">
        <f t="shared" si="1"/>
        <v>-2.6623932004440576E-2</v>
      </c>
      <c r="L15" s="40">
        <f t="shared" si="2"/>
        <v>-5.0426984671503305E-5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1175109.7572000001</v>
      </c>
      <c r="F16" s="43">
        <f>RA!I20</f>
        <v>-25574.855800000001</v>
      </c>
      <c r="G16" s="34">
        <f t="shared" si="0"/>
        <v>1200684.6130000001</v>
      </c>
      <c r="H16" s="45">
        <f>RA!J20</f>
        <v>-2.1763801758346899</v>
      </c>
      <c r="I16" s="38">
        <f>VLOOKUP(B16,RMS!B:D,3,FALSE)</f>
        <v>1175109.7858</v>
      </c>
      <c r="J16" s="39">
        <f>VLOOKUP(B16,RMS!B:E,4,FALSE)</f>
        <v>1200684.6129999999</v>
      </c>
      <c r="K16" s="40">
        <f t="shared" si="1"/>
        <v>-2.8599999845027924E-2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394346.34769999998</v>
      </c>
      <c r="F17" s="43">
        <f>RA!I21</f>
        <v>31267.009399999999</v>
      </c>
      <c r="G17" s="34">
        <f t="shared" si="0"/>
        <v>363079.3383</v>
      </c>
      <c r="H17" s="45">
        <f>RA!J21</f>
        <v>7.9288193189471201</v>
      </c>
      <c r="I17" s="38">
        <f>VLOOKUP(B17,RMS!B:D,3,FALSE)</f>
        <v>394346.21729290503</v>
      </c>
      <c r="J17" s="39">
        <f>VLOOKUP(B17,RMS!B:E,4,FALSE)</f>
        <v>363079.33824467898</v>
      </c>
      <c r="K17" s="40">
        <f t="shared" si="1"/>
        <v>0.13040709495544434</v>
      </c>
      <c r="L17" s="40">
        <f t="shared" si="2"/>
        <v>5.5321026593446732E-5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1319587.3984000001</v>
      </c>
      <c r="F18" s="43">
        <f>RA!I22</f>
        <v>153294.9037</v>
      </c>
      <c r="G18" s="34">
        <f t="shared" si="0"/>
        <v>1166292.4947000002</v>
      </c>
      <c r="H18" s="45">
        <f>RA!J22</f>
        <v>11.616881449904</v>
      </c>
      <c r="I18" s="38">
        <f>VLOOKUP(B18,RMS!B:D,3,FALSE)</f>
        <v>1319587.69857257</v>
      </c>
      <c r="J18" s="39">
        <f>VLOOKUP(B18,RMS!B:E,4,FALSE)</f>
        <v>1166292.4943716801</v>
      </c>
      <c r="K18" s="40">
        <f t="shared" si="1"/>
        <v>-0.30017256992869079</v>
      </c>
      <c r="L18" s="40">
        <f t="shared" si="2"/>
        <v>3.2832007855176926E-4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2827692.4742000001</v>
      </c>
      <c r="F19" s="43">
        <f>RA!I23</f>
        <v>222925.34510000001</v>
      </c>
      <c r="G19" s="34">
        <f t="shared" si="0"/>
        <v>2604767.1291</v>
      </c>
      <c r="H19" s="45">
        <f>RA!J23</f>
        <v>7.8836488456216998</v>
      </c>
      <c r="I19" s="38">
        <f>VLOOKUP(B19,RMS!B:D,3,FALSE)</f>
        <v>2827693.4564299099</v>
      </c>
      <c r="J19" s="39">
        <f>VLOOKUP(B19,RMS!B:E,4,FALSE)</f>
        <v>2604767.1682247901</v>
      </c>
      <c r="K19" s="40">
        <f t="shared" si="1"/>
        <v>-0.98222990985959768</v>
      </c>
      <c r="L19" s="40">
        <f t="shared" si="2"/>
        <v>-3.9124790113419294E-2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349906.63679999998</v>
      </c>
      <c r="F20" s="43">
        <f>RA!I24</f>
        <v>52578.145600000003</v>
      </c>
      <c r="G20" s="34">
        <f t="shared" si="0"/>
        <v>297328.49119999999</v>
      </c>
      <c r="H20" s="45">
        <f>RA!J24</f>
        <v>15.0263356193649</v>
      </c>
      <c r="I20" s="38">
        <f>VLOOKUP(B20,RMS!B:D,3,FALSE)</f>
        <v>349906.68125234102</v>
      </c>
      <c r="J20" s="39">
        <f>VLOOKUP(B20,RMS!B:E,4,FALSE)</f>
        <v>297328.47182483098</v>
      </c>
      <c r="K20" s="40">
        <f t="shared" si="1"/>
        <v>-4.4452341040596366E-2</v>
      </c>
      <c r="L20" s="40">
        <f t="shared" si="2"/>
        <v>1.9375169009435922E-2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251015.75779999999</v>
      </c>
      <c r="F21" s="43">
        <f>RA!I25</f>
        <v>27317.150600000001</v>
      </c>
      <c r="G21" s="34">
        <f t="shared" si="0"/>
        <v>223698.6072</v>
      </c>
      <c r="H21" s="45">
        <f>RA!J25</f>
        <v>10.882643719031099</v>
      </c>
      <c r="I21" s="38">
        <f>VLOOKUP(B21,RMS!B:D,3,FALSE)</f>
        <v>251015.75524001999</v>
      </c>
      <c r="J21" s="39">
        <f>VLOOKUP(B21,RMS!B:E,4,FALSE)</f>
        <v>223698.609175975</v>
      </c>
      <c r="K21" s="40">
        <f t="shared" si="1"/>
        <v>2.5599799992050976E-3</v>
      </c>
      <c r="L21" s="40">
        <f t="shared" si="2"/>
        <v>-1.9759749993681908E-3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653580.51980000001</v>
      </c>
      <c r="F22" s="43">
        <f>RA!I26</f>
        <v>136575.62539999999</v>
      </c>
      <c r="G22" s="34">
        <f t="shared" si="0"/>
        <v>517004.89439999999</v>
      </c>
      <c r="H22" s="45">
        <f>RA!J26</f>
        <v>20.896526328813</v>
      </c>
      <c r="I22" s="38">
        <f>VLOOKUP(B22,RMS!B:D,3,FALSE)</f>
        <v>653580.56130458403</v>
      </c>
      <c r="J22" s="39">
        <f>VLOOKUP(B22,RMS!B:E,4,FALSE)</f>
        <v>517005.10768949002</v>
      </c>
      <c r="K22" s="40">
        <f t="shared" si="1"/>
        <v>-4.1504584020003676E-2</v>
      </c>
      <c r="L22" s="40">
        <f t="shared" si="2"/>
        <v>-0.21328949002781883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257824.59150000001</v>
      </c>
      <c r="F23" s="43">
        <f>RA!I27</f>
        <v>70396.950299999997</v>
      </c>
      <c r="G23" s="34">
        <f t="shared" si="0"/>
        <v>187427.64120000001</v>
      </c>
      <c r="H23" s="45">
        <f>RA!J27</f>
        <v>27.3042031756695</v>
      </c>
      <c r="I23" s="38">
        <f>VLOOKUP(B23,RMS!B:D,3,FALSE)</f>
        <v>257824.49615543499</v>
      </c>
      <c r="J23" s="39">
        <f>VLOOKUP(B23,RMS!B:E,4,FALSE)</f>
        <v>187427.64757264801</v>
      </c>
      <c r="K23" s="40">
        <f t="shared" si="1"/>
        <v>9.5344565022969618E-2</v>
      </c>
      <c r="L23" s="40">
        <f t="shared" si="2"/>
        <v>-6.3726480002515018E-3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967207.23019999999</v>
      </c>
      <c r="F24" s="43">
        <f>RA!I28</f>
        <v>42182.961300000003</v>
      </c>
      <c r="G24" s="34">
        <f t="shared" si="0"/>
        <v>925024.26890000002</v>
      </c>
      <c r="H24" s="45">
        <f>RA!J28</f>
        <v>4.3613157535306399</v>
      </c>
      <c r="I24" s="38">
        <f>VLOOKUP(B24,RMS!B:D,3,FALSE)</f>
        <v>967207.22973185801</v>
      </c>
      <c r="J24" s="39">
        <f>VLOOKUP(B24,RMS!B:E,4,FALSE)</f>
        <v>925024.23913692206</v>
      </c>
      <c r="K24" s="40">
        <f t="shared" si="1"/>
        <v>4.6814198140054941E-4</v>
      </c>
      <c r="L24" s="40">
        <f t="shared" si="2"/>
        <v>2.97630779678002E-2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621311.03810000001</v>
      </c>
      <c r="F25" s="43">
        <f>RA!I29</f>
        <v>103328.7213</v>
      </c>
      <c r="G25" s="34">
        <f t="shared" si="0"/>
        <v>517982.31680000003</v>
      </c>
      <c r="H25" s="45">
        <f>RA!J29</f>
        <v>16.630755767028401</v>
      </c>
      <c r="I25" s="38">
        <f>VLOOKUP(B25,RMS!B:D,3,FALSE)</f>
        <v>621311.03687610605</v>
      </c>
      <c r="J25" s="39">
        <f>VLOOKUP(B25,RMS!B:E,4,FALSE)</f>
        <v>517982.186340752</v>
      </c>
      <c r="K25" s="40">
        <f t="shared" si="1"/>
        <v>1.2238939525559545E-3</v>
      </c>
      <c r="L25" s="40">
        <f t="shared" si="2"/>
        <v>0.13045924803009257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1328926.845</v>
      </c>
      <c r="F26" s="43">
        <f>RA!I30</f>
        <v>160113.76250000001</v>
      </c>
      <c r="G26" s="34">
        <f t="shared" si="0"/>
        <v>1168813.0825</v>
      </c>
      <c r="H26" s="45">
        <f>RA!J30</f>
        <v>12.0483503740193</v>
      </c>
      <c r="I26" s="38">
        <f>VLOOKUP(B26,RMS!B:D,3,FALSE)</f>
        <v>1328926.92159823</v>
      </c>
      <c r="J26" s="39">
        <f>VLOOKUP(B26,RMS!B:E,4,FALSE)</f>
        <v>1168813.1027800001</v>
      </c>
      <c r="K26" s="40">
        <f t="shared" si="1"/>
        <v>-7.6598230050876737E-2</v>
      </c>
      <c r="L26" s="40">
        <f t="shared" si="2"/>
        <v>-2.0280000055208802E-2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1182387.3776</v>
      </c>
      <c r="F27" s="43">
        <f>RA!I31</f>
        <v>-10837.673199999999</v>
      </c>
      <c r="G27" s="34">
        <f t="shared" si="0"/>
        <v>1193225.0508000001</v>
      </c>
      <c r="H27" s="45">
        <f>RA!J31</f>
        <v>-0.91659243030809601</v>
      </c>
      <c r="I27" s="38">
        <f>VLOOKUP(B27,RMS!B:D,3,FALSE)</f>
        <v>1182387.1669087</v>
      </c>
      <c r="J27" s="39">
        <f>VLOOKUP(B27,RMS!B:E,4,FALSE)</f>
        <v>1193224.83627965</v>
      </c>
      <c r="K27" s="40">
        <f t="shared" si="1"/>
        <v>0.21069129998795688</v>
      </c>
      <c r="L27" s="40">
        <f t="shared" si="2"/>
        <v>0.21452035009860992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145714.70060000001</v>
      </c>
      <c r="F28" s="43">
        <f>RA!I32</f>
        <v>35689.8914</v>
      </c>
      <c r="G28" s="34">
        <f t="shared" si="0"/>
        <v>110024.80920000002</v>
      </c>
      <c r="H28" s="45">
        <f>RA!J32</f>
        <v>24.4929929876958</v>
      </c>
      <c r="I28" s="38">
        <f>VLOOKUP(B28,RMS!B:D,3,FALSE)</f>
        <v>145714.62080603599</v>
      </c>
      <c r="J28" s="39">
        <f>VLOOKUP(B28,RMS!B:E,4,FALSE)</f>
        <v>110024.85625360299</v>
      </c>
      <c r="K28" s="40">
        <f t="shared" si="1"/>
        <v>7.9793964017881081E-2</v>
      </c>
      <c r="L28" s="40">
        <f t="shared" si="2"/>
        <v>-4.7053602975211106E-2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120.1711</v>
      </c>
      <c r="F29" s="43">
        <f>RA!I33</f>
        <v>25.214300000000001</v>
      </c>
      <c r="G29" s="34">
        <f t="shared" si="0"/>
        <v>94.956799999999987</v>
      </c>
      <c r="H29" s="45">
        <f>RA!J33</f>
        <v>20.9819998319063</v>
      </c>
      <c r="I29" s="38">
        <f>VLOOKUP(B29,RMS!B:D,3,FALSE)</f>
        <v>120.1711</v>
      </c>
      <c r="J29" s="39">
        <f>VLOOKUP(B29,RMS!B:E,4,FALSE)</f>
        <v>94.956800000000001</v>
      </c>
      <c r="K29" s="40">
        <f t="shared" si="1"/>
        <v>0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163449.71950000001</v>
      </c>
      <c r="F31" s="43">
        <f>RA!I35</f>
        <v>12631.134700000001</v>
      </c>
      <c r="G31" s="34">
        <f t="shared" si="0"/>
        <v>150818.58480000001</v>
      </c>
      <c r="H31" s="45">
        <f>RA!J35</f>
        <v>7.7278411603514598</v>
      </c>
      <c r="I31" s="38">
        <f>VLOOKUP(B31,RMS!B:D,3,FALSE)</f>
        <v>163449.71900000001</v>
      </c>
      <c r="J31" s="39">
        <f>VLOOKUP(B31,RMS!B:E,4,FALSE)</f>
        <v>150818.58230000001</v>
      </c>
      <c r="K31" s="40">
        <f t="shared" si="1"/>
        <v>4.999999946448952E-4</v>
      </c>
      <c r="L31" s="40">
        <f t="shared" si="2"/>
        <v>2.5000000023283064E-3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436774.80349999998</v>
      </c>
      <c r="F35" s="43">
        <f>RA!I39</f>
        <v>12738.284600000001</v>
      </c>
      <c r="G35" s="34">
        <f t="shared" si="0"/>
        <v>424036.51889999997</v>
      </c>
      <c r="H35" s="45">
        <f>RA!J39</f>
        <v>2.9164421797971198</v>
      </c>
      <c r="I35" s="38">
        <f>VLOOKUP(B35,RMS!B:D,3,FALSE)</f>
        <v>436774.80341880303</v>
      </c>
      <c r="J35" s="39">
        <f>VLOOKUP(B35,RMS!B:E,4,FALSE)</f>
        <v>424036.52350427402</v>
      </c>
      <c r="K35" s="40">
        <f t="shared" si="1"/>
        <v>8.11969512142241E-5</v>
      </c>
      <c r="L35" s="40">
        <f t="shared" si="2"/>
        <v>-4.6042740577831864E-3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620849.26859999995</v>
      </c>
      <c r="F36" s="43">
        <f>RA!I40</f>
        <v>36758.639900000002</v>
      </c>
      <c r="G36" s="34">
        <f t="shared" si="0"/>
        <v>584090.6287</v>
      </c>
      <c r="H36" s="45">
        <f>RA!J40</f>
        <v>5.9207027790964197</v>
      </c>
      <c r="I36" s="38">
        <f>VLOOKUP(B36,RMS!B:D,3,FALSE)</f>
        <v>620849.25959914504</v>
      </c>
      <c r="J36" s="39">
        <f>VLOOKUP(B36,RMS!B:E,4,FALSE)</f>
        <v>584090.63026923104</v>
      </c>
      <c r="K36" s="40">
        <f t="shared" si="1"/>
        <v>9.0008549159392715E-3</v>
      </c>
      <c r="L36" s="40">
        <f t="shared" si="2"/>
        <v>-1.5692310407757759E-3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24276.895100000002</v>
      </c>
      <c r="F39" s="43">
        <f>RA!I43</f>
        <v>3022.4203000000002</v>
      </c>
      <c r="G39" s="34">
        <f t="shared" si="0"/>
        <v>21254.4748</v>
      </c>
      <c r="H39" s="45">
        <f>RA!J43</f>
        <v>12.449781108952401</v>
      </c>
      <c r="I39" s="38">
        <f>VLOOKUP(B39,RMS!B:D,3,FALSE)</f>
        <v>24276.894939868402</v>
      </c>
      <c r="J39" s="39">
        <f>VLOOKUP(B39,RMS!B:E,4,FALSE)</f>
        <v>21254.475047273299</v>
      </c>
      <c r="K39" s="40">
        <f t="shared" si="1"/>
        <v>1.6013159984140657E-4</v>
      </c>
      <c r="L39" s="40">
        <f t="shared" si="2"/>
        <v>-2.472732994647231E-4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18403530.964899998</v>
      </c>
      <c r="E7" s="7">
        <v>20874923</v>
      </c>
      <c r="F7" s="47">
        <v>88.160952569262193</v>
      </c>
      <c r="G7" s="16"/>
      <c r="H7" s="16"/>
      <c r="I7" s="7">
        <v>1729735.2608</v>
      </c>
      <c r="J7" s="47">
        <v>9.3989314555941803</v>
      </c>
      <c r="K7" s="16"/>
      <c r="L7" s="16"/>
      <c r="M7" s="16"/>
      <c r="N7" s="7">
        <v>108841111.8876</v>
      </c>
      <c r="O7" s="7">
        <v>966754084.62010002</v>
      </c>
      <c r="P7" s="7">
        <v>1880475</v>
      </c>
      <c r="Q7" s="7">
        <v>1808118</v>
      </c>
      <c r="R7" s="7">
        <v>4.0017852817127997</v>
      </c>
      <c r="S7" s="7">
        <v>11.205606536486799</v>
      </c>
      <c r="T7" s="7">
        <v>11.3477281251002</v>
      </c>
      <c r="U7" s="48">
        <v>-1.2524232784454099</v>
      </c>
    </row>
    <row r="8" spans="1:23" ht="12" thickBot="1">
      <c r="A8" s="67">
        <v>41462</v>
      </c>
      <c r="B8" s="57" t="s">
        <v>8</v>
      </c>
      <c r="C8" s="58"/>
      <c r="D8" s="8">
        <v>683142.42260000005</v>
      </c>
      <c r="E8" s="8">
        <v>680987</v>
      </c>
      <c r="F8" s="49">
        <v>100.31651450027699</v>
      </c>
      <c r="G8" s="9"/>
      <c r="H8" s="9"/>
      <c r="I8" s="8">
        <v>80384.307799999995</v>
      </c>
      <c r="J8" s="49">
        <v>11.7668446784584</v>
      </c>
      <c r="K8" s="9"/>
      <c r="L8" s="9"/>
      <c r="M8" s="9"/>
      <c r="N8" s="8">
        <v>3936411.4090999998</v>
      </c>
      <c r="O8" s="8">
        <v>29402181.653499998</v>
      </c>
      <c r="P8" s="8">
        <v>61306</v>
      </c>
      <c r="Q8" s="8">
        <v>57379</v>
      </c>
      <c r="R8" s="8">
        <v>6.8439673051116303</v>
      </c>
      <c r="S8" s="8">
        <v>13.092098326428101</v>
      </c>
      <c r="T8" s="8">
        <v>13.244593492392699</v>
      </c>
      <c r="U8" s="50">
        <v>-1.1513767187509001</v>
      </c>
    </row>
    <row r="9" spans="1:23" ht="12" thickBot="1">
      <c r="A9" s="68"/>
      <c r="B9" s="57" t="s">
        <v>9</v>
      </c>
      <c r="C9" s="58"/>
      <c r="D9" s="8">
        <v>134905.47649999999</v>
      </c>
      <c r="E9" s="8">
        <v>149235</v>
      </c>
      <c r="F9" s="49">
        <v>90.3980142057828</v>
      </c>
      <c r="G9" s="9"/>
      <c r="H9" s="9"/>
      <c r="I9" s="8">
        <v>26634.052599999999</v>
      </c>
      <c r="J9" s="49">
        <v>19.7427512144031</v>
      </c>
      <c r="K9" s="9"/>
      <c r="L9" s="9"/>
      <c r="M9" s="9"/>
      <c r="N9" s="8">
        <v>781106.19499999995</v>
      </c>
      <c r="O9" s="8">
        <v>5864081.4162999997</v>
      </c>
      <c r="P9" s="8">
        <v>11774</v>
      </c>
      <c r="Q9" s="8">
        <v>11329</v>
      </c>
      <c r="R9" s="8">
        <v>3.9279724600582502</v>
      </c>
      <c r="S9" s="8">
        <v>13.162715304909099</v>
      </c>
      <c r="T9" s="8">
        <v>13.3048433224468</v>
      </c>
      <c r="U9" s="50">
        <v>-1.0682426999941399</v>
      </c>
    </row>
    <row r="10" spans="1:23" ht="12" thickBot="1">
      <c r="A10" s="68"/>
      <c r="B10" s="57" t="s">
        <v>10</v>
      </c>
      <c r="C10" s="58"/>
      <c r="D10" s="8">
        <v>206529.97779999999</v>
      </c>
      <c r="E10" s="8">
        <v>200670</v>
      </c>
      <c r="F10" s="49">
        <v>102.92020620919899</v>
      </c>
      <c r="G10" s="9"/>
      <c r="H10" s="9"/>
      <c r="I10" s="8">
        <v>40653.933900000004</v>
      </c>
      <c r="J10" s="49">
        <v>19.684277475383499</v>
      </c>
      <c r="K10" s="9"/>
      <c r="L10" s="9"/>
      <c r="M10" s="9"/>
      <c r="N10" s="8">
        <v>1171608.7268000001</v>
      </c>
      <c r="O10" s="8">
        <v>9582912.8892999999</v>
      </c>
      <c r="P10" s="8">
        <v>114114</v>
      </c>
      <c r="Q10" s="8">
        <v>108986</v>
      </c>
      <c r="R10" s="8">
        <v>4.7051914924852696</v>
      </c>
      <c r="S10" s="8">
        <v>2.1318102073365202</v>
      </c>
      <c r="T10" s="8">
        <v>2.2700334905400701</v>
      </c>
      <c r="U10" s="50">
        <v>-6.08904158372839</v>
      </c>
    </row>
    <row r="11" spans="1:23" ht="12" thickBot="1">
      <c r="A11" s="68"/>
      <c r="B11" s="57" t="s">
        <v>11</v>
      </c>
      <c r="C11" s="58"/>
      <c r="D11" s="8">
        <v>61254.829400000002</v>
      </c>
      <c r="E11" s="8">
        <v>78255</v>
      </c>
      <c r="F11" s="49">
        <v>78.275930483675197</v>
      </c>
      <c r="G11" s="9"/>
      <c r="H11" s="9"/>
      <c r="I11" s="8">
        <v>14136.9234</v>
      </c>
      <c r="J11" s="49">
        <v>23.078871557513502</v>
      </c>
      <c r="K11" s="9"/>
      <c r="L11" s="9"/>
      <c r="M11" s="9"/>
      <c r="N11" s="8">
        <v>379229.85019999999</v>
      </c>
      <c r="O11" s="8">
        <v>3598050.1579</v>
      </c>
      <c r="P11" s="8">
        <v>3928</v>
      </c>
      <c r="Q11" s="8">
        <v>3796</v>
      </c>
      <c r="R11" s="8">
        <v>3.4773445732349901</v>
      </c>
      <c r="S11" s="8">
        <v>18.508640529531601</v>
      </c>
      <c r="T11" s="8">
        <v>19.9210748155954</v>
      </c>
      <c r="U11" s="50">
        <v>-7.0901510040917204</v>
      </c>
    </row>
    <row r="12" spans="1:23" ht="12" thickBot="1">
      <c r="A12" s="68"/>
      <c r="B12" s="57" t="s">
        <v>12</v>
      </c>
      <c r="C12" s="58"/>
      <c r="D12" s="8">
        <v>220169.65179999999</v>
      </c>
      <c r="E12" s="8">
        <v>287094</v>
      </c>
      <c r="F12" s="49">
        <v>76.689046723372797</v>
      </c>
      <c r="G12" s="9"/>
      <c r="H12" s="9"/>
      <c r="I12" s="8">
        <v>-12567.8442</v>
      </c>
      <c r="J12" s="49">
        <v>-5.7082545651734504</v>
      </c>
      <c r="K12" s="9"/>
      <c r="L12" s="9"/>
      <c r="M12" s="9"/>
      <c r="N12" s="8">
        <v>1356823.3277</v>
      </c>
      <c r="O12" s="8">
        <v>14398214.1085</v>
      </c>
      <c r="P12" s="8">
        <v>4476</v>
      </c>
      <c r="Q12" s="8">
        <v>4210</v>
      </c>
      <c r="R12" s="8">
        <v>6.3182897862232901</v>
      </c>
      <c r="S12" s="8">
        <v>58.506639857015202</v>
      </c>
      <c r="T12" s="8">
        <v>63.3029168646081</v>
      </c>
      <c r="U12" s="50">
        <v>-7.5767077492671202</v>
      </c>
    </row>
    <row r="13" spans="1:23" ht="12" thickBot="1">
      <c r="A13" s="68"/>
      <c r="B13" s="57" t="s">
        <v>13</v>
      </c>
      <c r="C13" s="58"/>
      <c r="D13" s="8">
        <v>347154.28220000002</v>
      </c>
      <c r="E13" s="8">
        <v>411815</v>
      </c>
      <c r="F13" s="49">
        <v>84.298600633779699</v>
      </c>
      <c r="G13" s="9"/>
      <c r="H13" s="9"/>
      <c r="I13" s="8">
        <v>65340.992299999998</v>
      </c>
      <c r="J13" s="49">
        <v>18.821888609847601</v>
      </c>
      <c r="K13" s="9"/>
      <c r="L13" s="9"/>
      <c r="M13" s="9"/>
      <c r="N13" s="8">
        <v>2115505.5920000002</v>
      </c>
      <c r="O13" s="8">
        <v>16845822.864300001</v>
      </c>
      <c r="P13" s="8">
        <v>21568</v>
      </c>
      <c r="Q13" s="8">
        <v>20528</v>
      </c>
      <c r="R13" s="8">
        <v>5.0662509742790398</v>
      </c>
      <c r="S13" s="8">
        <v>18.927767062314501</v>
      </c>
      <c r="T13" s="8">
        <v>19.052864867498101</v>
      </c>
      <c r="U13" s="50">
        <v>-0.65658265071156796</v>
      </c>
    </row>
    <row r="14" spans="1:23" ht="12" thickBot="1">
      <c r="A14" s="68"/>
      <c r="B14" s="57" t="s">
        <v>14</v>
      </c>
      <c r="C14" s="58"/>
      <c r="D14" s="8">
        <v>191005.13250000001</v>
      </c>
      <c r="E14" s="8">
        <v>215779</v>
      </c>
      <c r="F14" s="49">
        <v>88.518870001251301</v>
      </c>
      <c r="G14" s="9"/>
      <c r="H14" s="9"/>
      <c r="I14" s="8">
        <v>21251.433700000001</v>
      </c>
      <c r="J14" s="49">
        <v>11.12610610084</v>
      </c>
      <c r="K14" s="9"/>
      <c r="L14" s="9"/>
      <c r="M14" s="9"/>
      <c r="N14" s="8">
        <v>1116719.5615000001</v>
      </c>
      <c r="O14" s="8">
        <v>9742443.1838000007</v>
      </c>
      <c r="P14" s="8">
        <v>4550</v>
      </c>
      <c r="Q14" s="8">
        <v>4240</v>
      </c>
      <c r="R14" s="8">
        <v>7.3113207547169896</v>
      </c>
      <c r="S14" s="8">
        <v>49.475832967033</v>
      </c>
      <c r="T14" s="8">
        <v>50.3861391509434</v>
      </c>
      <c r="U14" s="50">
        <v>-1.80665992522943</v>
      </c>
    </row>
    <row r="15" spans="1:23" ht="12" thickBot="1">
      <c r="A15" s="68"/>
      <c r="B15" s="57" t="s">
        <v>15</v>
      </c>
      <c r="C15" s="58"/>
      <c r="D15" s="8">
        <v>142895.6446</v>
      </c>
      <c r="E15" s="8">
        <v>147917</v>
      </c>
      <c r="F15" s="49">
        <v>96.6052885063921</v>
      </c>
      <c r="G15" s="9"/>
      <c r="H15" s="9"/>
      <c r="I15" s="8">
        <v>20921.338</v>
      </c>
      <c r="J15" s="49">
        <v>14.640990674393199</v>
      </c>
      <c r="K15" s="9"/>
      <c r="L15" s="9"/>
      <c r="M15" s="9"/>
      <c r="N15" s="8">
        <v>757989.47</v>
      </c>
      <c r="O15" s="8">
        <v>6265641.2796999998</v>
      </c>
      <c r="P15" s="8">
        <v>7727</v>
      </c>
      <c r="Q15" s="8">
        <v>7977</v>
      </c>
      <c r="R15" s="8">
        <v>-3.1340102795537099</v>
      </c>
      <c r="S15" s="8">
        <v>21.773637893102102</v>
      </c>
      <c r="T15" s="8">
        <v>21.149379465964699</v>
      </c>
      <c r="U15" s="50">
        <v>2.9516630884705899</v>
      </c>
    </row>
    <row r="16" spans="1:23" ht="12" thickBot="1">
      <c r="A16" s="68"/>
      <c r="B16" s="57" t="s">
        <v>16</v>
      </c>
      <c r="C16" s="58"/>
      <c r="D16" s="8">
        <v>1002531.8242</v>
      </c>
      <c r="E16" s="8">
        <v>1238071</v>
      </c>
      <c r="F16" s="49">
        <v>80.975309509713099</v>
      </c>
      <c r="G16" s="9"/>
      <c r="H16" s="9"/>
      <c r="I16" s="8">
        <v>75510.075200000007</v>
      </c>
      <c r="J16" s="49">
        <v>7.5319379771565398</v>
      </c>
      <c r="K16" s="9"/>
      <c r="L16" s="9"/>
      <c r="M16" s="9"/>
      <c r="N16" s="8">
        <v>5854706.9402000001</v>
      </c>
      <c r="O16" s="8">
        <v>52550702.350500003</v>
      </c>
      <c r="P16" s="8">
        <v>124028</v>
      </c>
      <c r="Q16" s="8">
        <v>120188</v>
      </c>
      <c r="R16" s="8">
        <v>3.1949945086031901</v>
      </c>
      <c r="S16" s="8">
        <v>9.4182482987712408</v>
      </c>
      <c r="T16" s="8">
        <v>9.5492010849668905</v>
      </c>
      <c r="U16" s="50">
        <v>-1.3713480848340001</v>
      </c>
    </row>
    <row r="17" spans="1:21" ht="12" thickBot="1">
      <c r="A17" s="68"/>
      <c r="B17" s="57" t="s">
        <v>17</v>
      </c>
      <c r="C17" s="58"/>
      <c r="D17" s="8">
        <v>388293.66950000002</v>
      </c>
      <c r="E17" s="8">
        <v>520823</v>
      </c>
      <c r="F17" s="49">
        <v>74.553863692655696</v>
      </c>
      <c r="G17" s="9"/>
      <c r="H17" s="9"/>
      <c r="I17" s="8">
        <v>53319.930399999997</v>
      </c>
      <c r="J17" s="49">
        <v>13.731856733244999</v>
      </c>
      <c r="K17" s="9"/>
      <c r="L17" s="9"/>
      <c r="M17" s="9"/>
      <c r="N17" s="8">
        <v>2843819.0989000001</v>
      </c>
      <c r="O17" s="8">
        <v>39695488.214699998</v>
      </c>
      <c r="P17" s="8">
        <v>15767</v>
      </c>
      <c r="Q17" s="8">
        <v>16262</v>
      </c>
      <c r="R17" s="8">
        <v>-3.04390603861764</v>
      </c>
      <c r="S17" s="8">
        <v>28.853331642037201</v>
      </c>
      <c r="T17" s="8">
        <v>32.877748739392402</v>
      </c>
      <c r="U17" s="50">
        <v>-12.240549464791799</v>
      </c>
    </row>
    <row r="18" spans="1:21" ht="12" thickBot="1">
      <c r="A18" s="68"/>
      <c r="B18" s="57" t="s">
        <v>18</v>
      </c>
      <c r="C18" s="58"/>
      <c r="D18" s="8">
        <v>1851697.1346</v>
      </c>
      <c r="E18" s="8">
        <v>1894478</v>
      </c>
      <c r="F18" s="49">
        <v>97.741812499274204</v>
      </c>
      <c r="G18" s="9"/>
      <c r="H18" s="9"/>
      <c r="I18" s="8">
        <v>219932.16269999999</v>
      </c>
      <c r="J18" s="49">
        <v>11.877329104768</v>
      </c>
      <c r="K18" s="9"/>
      <c r="L18" s="9"/>
      <c r="M18" s="9"/>
      <c r="N18" s="8">
        <v>11233104.755000001</v>
      </c>
      <c r="O18" s="8">
        <v>91727278.008599997</v>
      </c>
      <c r="P18" s="8">
        <v>277638</v>
      </c>
      <c r="Q18" s="8">
        <v>267154</v>
      </c>
      <c r="R18" s="8">
        <v>3.9243282900499401</v>
      </c>
      <c r="S18" s="8">
        <v>7.8084128116468197</v>
      </c>
      <c r="T18" s="8">
        <v>7.7757200543506801</v>
      </c>
      <c r="U18" s="50">
        <v>0.42044668619278802</v>
      </c>
    </row>
    <row r="19" spans="1:21" ht="12" thickBot="1">
      <c r="A19" s="68"/>
      <c r="B19" s="57" t="s">
        <v>19</v>
      </c>
      <c r="C19" s="58"/>
      <c r="D19" s="8">
        <v>453869.38650000002</v>
      </c>
      <c r="E19" s="8">
        <v>592664</v>
      </c>
      <c r="F19" s="49">
        <v>76.581230933547502</v>
      </c>
      <c r="G19" s="9"/>
      <c r="H19" s="9"/>
      <c r="I19" s="8">
        <v>59784.323600000003</v>
      </c>
      <c r="J19" s="49">
        <v>13.1721427746042</v>
      </c>
      <c r="K19" s="9"/>
      <c r="L19" s="9"/>
      <c r="M19" s="9"/>
      <c r="N19" s="8">
        <v>2975144.1935000001</v>
      </c>
      <c r="O19" s="8">
        <v>35031167.750699997</v>
      </c>
      <c r="P19" s="8">
        <v>14754</v>
      </c>
      <c r="Q19" s="8">
        <v>14195</v>
      </c>
      <c r="R19" s="8">
        <v>3.93800634026065</v>
      </c>
      <c r="S19" s="8">
        <v>36.234485563237101</v>
      </c>
      <c r="T19" s="8">
        <v>37.826941176470598</v>
      </c>
      <c r="U19" s="50">
        <v>-4.2098450567397601</v>
      </c>
    </row>
    <row r="20" spans="1:21" ht="12" thickBot="1">
      <c r="A20" s="68"/>
      <c r="B20" s="57" t="s">
        <v>20</v>
      </c>
      <c r="C20" s="58"/>
      <c r="D20" s="8">
        <v>1175109.7572000001</v>
      </c>
      <c r="E20" s="8">
        <v>991273</v>
      </c>
      <c r="F20" s="49">
        <v>118.545522494812</v>
      </c>
      <c r="G20" s="9"/>
      <c r="H20" s="9"/>
      <c r="I20" s="8">
        <v>-25574.855800000001</v>
      </c>
      <c r="J20" s="49">
        <v>-2.1763801758346899</v>
      </c>
      <c r="K20" s="9"/>
      <c r="L20" s="9"/>
      <c r="M20" s="9"/>
      <c r="N20" s="8">
        <v>6307434.9308000002</v>
      </c>
      <c r="O20" s="8">
        <v>56824565.7962</v>
      </c>
      <c r="P20" s="8">
        <v>64282</v>
      </c>
      <c r="Q20" s="8">
        <v>60680</v>
      </c>
      <c r="R20" s="8">
        <v>5.9360580092287396</v>
      </c>
      <c r="S20" s="8">
        <v>20.8873322236396</v>
      </c>
      <c r="T20" s="8">
        <v>19.653109920896501</v>
      </c>
      <c r="U20" s="50">
        <v>6.2800356163009896</v>
      </c>
    </row>
    <row r="21" spans="1:21" ht="12" thickBot="1">
      <c r="A21" s="68"/>
      <c r="B21" s="57" t="s">
        <v>21</v>
      </c>
      <c r="C21" s="58"/>
      <c r="D21" s="8">
        <v>394346.34769999998</v>
      </c>
      <c r="E21" s="8">
        <v>408216</v>
      </c>
      <c r="F21" s="49">
        <v>96.602374159758597</v>
      </c>
      <c r="G21" s="9"/>
      <c r="H21" s="9"/>
      <c r="I21" s="8">
        <v>31267.009399999999</v>
      </c>
      <c r="J21" s="49">
        <v>7.9288193189471201</v>
      </c>
      <c r="K21" s="9"/>
      <c r="L21" s="9"/>
      <c r="M21" s="9"/>
      <c r="N21" s="8">
        <v>2374845.2826</v>
      </c>
      <c r="O21" s="8">
        <v>19256246.420299999</v>
      </c>
      <c r="P21" s="8">
        <v>56365</v>
      </c>
      <c r="Q21" s="8">
        <v>53928</v>
      </c>
      <c r="R21" s="8">
        <v>4.5189882806705199</v>
      </c>
      <c r="S21" s="8">
        <v>8.0344201188680895</v>
      </c>
      <c r="T21" s="8">
        <v>8.3683715324135903</v>
      </c>
      <c r="U21" s="50">
        <v>-3.9906379903424098</v>
      </c>
    </row>
    <row r="22" spans="1:21" ht="12" thickBot="1">
      <c r="A22" s="68"/>
      <c r="B22" s="57" t="s">
        <v>22</v>
      </c>
      <c r="C22" s="58"/>
      <c r="D22" s="8">
        <v>1319587.3984000001</v>
      </c>
      <c r="E22" s="8">
        <v>1170786</v>
      </c>
      <c r="F22" s="49">
        <v>112.709530042211</v>
      </c>
      <c r="G22" s="9"/>
      <c r="H22" s="9"/>
      <c r="I22" s="8">
        <v>153294.9037</v>
      </c>
      <c r="J22" s="49">
        <v>11.616881449904</v>
      </c>
      <c r="K22" s="9"/>
      <c r="L22" s="9"/>
      <c r="M22" s="9"/>
      <c r="N22" s="8">
        <v>7836603.7156999996</v>
      </c>
      <c r="O22" s="8">
        <v>73583263.346799999</v>
      </c>
      <c r="P22" s="8">
        <v>146211</v>
      </c>
      <c r="Q22" s="8">
        <v>140488</v>
      </c>
      <c r="R22" s="8">
        <v>4.07365753658675</v>
      </c>
      <c r="S22" s="8">
        <v>10.544671945339299</v>
      </c>
      <c r="T22" s="8">
        <v>10.458248179203901</v>
      </c>
      <c r="U22" s="50">
        <v>0.82636943257097295</v>
      </c>
    </row>
    <row r="23" spans="1:21" ht="12" thickBot="1">
      <c r="A23" s="68"/>
      <c r="B23" s="57" t="s">
        <v>23</v>
      </c>
      <c r="C23" s="58"/>
      <c r="D23" s="8">
        <v>2827692.4742000001</v>
      </c>
      <c r="E23" s="8">
        <v>2835700</v>
      </c>
      <c r="F23" s="49">
        <v>99.717617314948697</v>
      </c>
      <c r="G23" s="9"/>
      <c r="H23" s="9"/>
      <c r="I23" s="8">
        <v>222925.34510000001</v>
      </c>
      <c r="J23" s="49">
        <v>7.8836488456216998</v>
      </c>
      <c r="K23" s="9"/>
      <c r="L23" s="9"/>
      <c r="M23" s="9"/>
      <c r="N23" s="8">
        <v>16974729.5612</v>
      </c>
      <c r="O23" s="8">
        <v>146820021.51390001</v>
      </c>
      <c r="P23" s="8">
        <v>210100</v>
      </c>
      <c r="Q23" s="8">
        <v>195004</v>
      </c>
      <c r="R23" s="8">
        <v>7.7413796640069004</v>
      </c>
      <c r="S23" s="8">
        <v>15.7487921941932</v>
      </c>
      <c r="T23" s="8">
        <v>15.7399808721872</v>
      </c>
      <c r="U23" s="50">
        <v>5.5980512794496E-2</v>
      </c>
    </row>
    <row r="24" spans="1:21" ht="12" thickBot="1">
      <c r="A24" s="68"/>
      <c r="B24" s="57" t="s">
        <v>24</v>
      </c>
      <c r="C24" s="58"/>
      <c r="D24" s="8">
        <v>349906.63679999998</v>
      </c>
      <c r="E24" s="8">
        <v>411093</v>
      </c>
      <c r="F24" s="49">
        <v>85.116174880136597</v>
      </c>
      <c r="G24" s="9"/>
      <c r="H24" s="9"/>
      <c r="I24" s="8">
        <v>52578.145600000003</v>
      </c>
      <c r="J24" s="49">
        <v>15.0263356193649</v>
      </c>
      <c r="K24" s="9"/>
      <c r="L24" s="9"/>
      <c r="M24" s="9"/>
      <c r="N24" s="8">
        <v>2068658.6634</v>
      </c>
      <c r="O24" s="8">
        <v>15843623.821</v>
      </c>
      <c r="P24" s="8">
        <v>51332</v>
      </c>
      <c r="Q24" s="8">
        <v>50721</v>
      </c>
      <c r="R24" s="8">
        <v>1.20462924626881</v>
      </c>
      <c r="S24" s="8">
        <v>7.9295260208057403</v>
      </c>
      <c r="T24" s="8">
        <v>7.9418337946806998</v>
      </c>
      <c r="U24" s="50">
        <v>-0.15497395429267</v>
      </c>
    </row>
    <row r="25" spans="1:21" ht="12" thickBot="1">
      <c r="A25" s="68"/>
      <c r="B25" s="57" t="s">
        <v>25</v>
      </c>
      <c r="C25" s="58"/>
      <c r="D25" s="8">
        <v>251015.75779999999</v>
      </c>
      <c r="E25" s="8">
        <v>297018</v>
      </c>
      <c r="F25" s="49">
        <v>84.511968230881607</v>
      </c>
      <c r="G25" s="9"/>
      <c r="H25" s="9"/>
      <c r="I25" s="8">
        <v>27317.150600000001</v>
      </c>
      <c r="J25" s="49">
        <v>10.882643719031099</v>
      </c>
      <c r="K25" s="9"/>
      <c r="L25" s="9"/>
      <c r="M25" s="9"/>
      <c r="N25" s="8">
        <v>1443828.1470000001</v>
      </c>
      <c r="O25" s="8">
        <v>12203288.681399999</v>
      </c>
      <c r="P25" s="8">
        <v>23815</v>
      </c>
      <c r="Q25" s="8">
        <v>23636</v>
      </c>
      <c r="R25" s="8">
        <v>0.75731934337450701</v>
      </c>
      <c r="S25" s="8">
        <v>11.8364473819022</v>
      </c>
      <c r="T25" s="8">
        <v>12.136858956676299</v>
      </c>
      <c r="U25" s="50">
        <v>-2.4752003450517499</v>
      </c>
    </row>
    <row r="26" spans="1:21" ht="12" thickBot="1">
      <c r="A26" s="68"/>
      <c r="B26" s="57" t="s">
        <v>26</v>
      </c>
      <c r="C26" s="58"/>
      <c r="D26" s="8">
        <v>653580.51980000001</v>
      </c>
      <c r="E26" s="8">
        <v>758612</v>
      </c>
      <c r="F26" s="49">
        <v>86.154782655692202</v>
      </c>
      <c r="G26" s="9"/>
      <c r="H26" s="9"/>
      <c r="I26" s="8">
        <v>136575.62539999999</v>
      </c>
      <c r="J26" s="49">
        <v>20.896526328813</v>
      </c>
      <c r="K26" s="9"/>
      <c r="L26" s="9"/>
      <c r="M26" s="9"/>
      <c r="N26" s="8">
        <v>3986058.2045</v>
      </c>
      <c r="O26" s="8">
        <v>33139516.076099999</v>
      </c>
      <c r="P26" s="8">
        <v>82785</v>
      </c>
      <c r="Q26" s="8">
        <v>78814</v>
      </c>
      <c r="R26" s="8">
        <v>5.0384449463293199</v>
      </c>
      <c r="S26" s="8">
        <v>9.00013155402549</v>
      </c>
      <c r="T26" s="8">
        <v>9.4910244677341602</v>
      </c>
      <c r="U26" s="50">
        <v>-5.1721804677410503</v>
      </c>
    </row>
    <row r="27" spans="1:21" ht="12" thickBot="1">
      <c r="A27" s="68"/>
      <c r="B27" s="57" t="s">
        <v>27</v>
      </c>
      <c r="C27" s="58"/>
      <c r="D27" s="8">
        <v>257824.59150000001</v>
      </c>
      <c r="E27" s="8">
        <v>259955</v>
      </c>
      <c r="F27" s="49">
        <v>99.180470273701204</v>
      </c>
      <c r="G27" s="9"/>
      <c r="H27" s="9"/>
      <c r="I27" s="8">
        <v>70396.950299999997</v>
      </c>
      <c r="J27" s="49">
        <v>27.3042031756695</v>
      </c>
      <c r="K27" s="9"/>
      <c r="L27" s="9"/>
      <c r="M27" s="9"/>
      <c r="N27" s="8">
        <v>1589251.0020999999</v>
      </c>
      <c r="O27" s="8">
        <v>13977265.196799999</v>
      </c>
      <c r="P27" s="8">
        <v>55019</v>
      </c>
      <c r="Q27" s="8">
        <v>52220</v>
      </c>
      <c r="R27" s="8">
        <v>5.3600153198008398</v>
      </c>
      <c r="S27" s="8">
        <v>5.4663898798596797</v>
      </c>
      <c r="T27" s="8">
        <v>5.4874541114515498</v>
      </c>
      <c r="U27" s="50">
        <v>-0.38386164447203902</v>
      </c>
    </row>
    <row r="28" spans="1:21" ht="12" thickBot="1">
      <c r="A28" s="68"/>
      <c r="B28" s="57" t="s">
        <v>28</v>
      </c>
      <c r="C28" s="58"/>
      <c r="D28" s="8">
        <v>967207.23019999999</v>
      </c>
      <c r="E28" s="8">
        <v>824021</v>
      </c>
      <c r="F28" s="49">
        <v>117.376526836088</v>
      </c>
      <c r="G28" s="9"/>
      <c r="H28" s="9"/>
      <c r="I28" s="8">
        <v>42182.961300000003</v>
      </c>
      <c r="J28" s="49">
        <v>4.3613157535306399</v>
      </c>
      <c r="K28" s="9"/>
      <c r="L28" s="9"/>
      <c r="M28" s="9"/>
      <c r="N28" s="8">
        <v>5674091.1890000002</v>
      </c>
      <c r="O28" s="8">
        <v>47453414.584700003</v>
      </c>
      <c r="P28" s="8">
        <v>73253</v>
      </c>
      <c r="Q28" s="8">
        <v>72039</v>
      </c>
      <c r="R28" s="8">
        <v>1.6851982953678</v>
      </c>
      <c r="S28" s="8">
        <v>13.217187064011</v>
      </c>
      <c r="T28" s="8">
        <v>13.1947116228709</v>
      </c>
      <c r="U28" s="50">
        <v>0.17033673628099599</v>
      </c>
    </row>
    <row r="29" spans="1:21" ht="12" thickBot="1">
      <c r="A29" s="68"/>
      <c r="B29" s="57" t="s">
        <v>29</v>
      </c>
      <c r="C29" s="58"/>
      <c r="D29" s="8">
        <v>621311.03810000001</v>
      </c>
      <c r="E29" s="8">
        <v>567548</v>
      </c>
      <c r="F29" s="49">
        <v>109.472861872476</v>
      </c>
      <c r="G29" s="9"/>
      <c r="H29" s="9"/>
      <c r="I29" s="8">
        <v>103328.7213</v>
      </c>
      <c r="J29" s="49">
        <v>16.630755767028401</v>
      </c>
      <c r="K29" s="9"/>
      <c r="L29" s="9"/>
      <c r="M29" s="9"/>
      <c r="N29" s="8">
        <v>3537581.7319999998</v>
      </c>
      <c r="O29" s="8">
        <v>34400164.864</v>
      </c>
      <c r="P29" s="8">
        <v>215643</v>
      </c>
      <c r="Q29" s="8">
        <v>213372</v>
      </c>
      <c r="R29" s="8">
        <v>1.06433833867612</v>
      </c>
      <c r="S29" s="8">
        <v>2.88472912406153</v>
      </c>
      <c r="T29" s="8">
        <v>2.7921894653469099</v>
      </c>
      <c r="U29" s="50">
        <v>3.3142327862455598</v>
      </c>
    </row>
    <row r="30" spans="1:21" ht="12" thickBot="1">
      <c r="A30" s="68"/>
      <c r="B30" s="57" t="s">
        <v>30</v>
      </c>
      <c r="C30" s="58"/>
      <c r="D30" s="8">
        <v>1328926.845</v>
      </c>
      <c r="E30" s="8">
        <v>1306794</v>
      </c>
      <c r="F30" s="49">
        <v>101.693675131658</v>
      </c>
      <c r="G30" s="9"/>
      <c r="H30" s="9"/>
      <c r="I30" s="8">
        <v>160113.76250000001</v>
      </c>
      <c r="J30" s="49">
        <v>12.0483503740193</v>
      </c>
      <c r="K30" s="9"/>
      <c r="L30" s="9"/>
      <c r="M30" s="9"/>
      <c r="N30" s="8">
        <v>7756021.8761999998</v>
      </c>
      <c r="O30" s="8">
        <v>76244742.312099993</v>
      </c>
      <c r="P30" s="8">
        <v>128574</v>
      </c>
      <c r="Q30" s="8">
        <v>121277</v>
      </c>
      <c r="R30" s="8">
        <v>6.01680450538848</v>
      </c>
      <c r="S30" s="8">
        <v>11.6953500676653</v>
      </c>
      <c r="T30" s="8">
        <v>11.8524292149377</v>
      </c>
      <c r="U30" s="50">
        <v>-1.32529074355848</v>
      </c>
    </row>
    <row r="31" spans="1:21" ht="12" thickBot="1">
      <c r="A31" s="68"/>
      <c r="B31" s="57" t="s">
        <v>31</v>
      </c>
      <c r="C31" s="58"/>
      <c r="D31" s="8">
        <v>1182387.3776</v>
      </c>
      <c r="E31" s="8">
        <v>980911</v>
      </c>
      <c r="F31" s="49">
        <v>120.539720484325</v>
      </c>
      <c r="G31" s="9"/>
      <c r="H31" s="9"/>
      <c r="I31" s="8">
        <v>-10837.673199999999</v>
      </c>
      <c r="J31" s="49">
        <v>-0.91659243030809601</v>
      </c>
      <c r="K31" s="9"/>
      <c r="L31" s="9"/>
      <c r="M31" s="9"/>
      <c r="N31" s="8">
        <v>6847143.3197999997</v>
      </c>
      <c r="O31" s="8">
        <v>56482075.718599997</v>
      </c>
      <c r="P31" s="8">
        <v>50510</v>
      </c>
      <c r="Q31" s="8">
        <v>50889</v>
      </c>
      <c r="R31" s="8">
        <v>-0.74475819921790998</v>
      </c>
      <c r="S31" s="8">
        <v>26.0556492456939</v>
      </c>
      <c r="T31" s="8">
        <v>30.781877875375798</v>
      </c>
      <c r="U31" s="50">
        <v>-15.353932105171101</v>
      </c>
    </row>
    <row r="32" spans="1:21" ht="12" thickBot="1">
      <c r="A32" s="68"/>
      <c r="B32" s="57" t="s">
        <v>32</v>
      </c>
      <c r="C32" s="58"/>
      <c r="D32" s="8">
        <v>145714.70060000001</v>
      </c>
      <c r="E32" s="8">
        <v>147852</v>
      </c>
      <c r="F32" s="49">
        <v>98.554433217000806</v>
      </c>
      <c r="G32" s="9"/>
      <c r="H32" s="9"/>
      <c r="I32" s="8">
        <v>35689.8914</v>
      </c>
      <c r="J32" s="49">
        <v>24.4929929876958</v>
      </c>
      <c r="K32" s="9"/>
      <c r="L32" s="9"/>
      <c r="M32" s="9"/>
      <c r="N32" s="8">
        <v>882874.826</v>
      </c>
      <c r="O32" s="8">
        <v>9223314.9227000009</v>
      </c>
      <c r="P32" s="8">
        <v>40931</v>
      </c>
      <c r="Q32" s="8">
        <v>39318</v>
      </c>
      <c r="R32" s="8">
        <v>4.1024467165166101</v>
      </c>
      <c r="S32" s="8">
        <v>4.1447450440986104</v>
      </c>
      <c r="T32" s="8">
        <v>4.1412103794699604</v>
      </c>
      <c r="U32" s="50">
        <v>8.5353418560063996E-2</v>
      </c>
    </row>
    <row r="33" spans="1:21" ht="12" thickBot="1">
      <c r="A33" s="68"/>
      <c r="B33" s="57" t="s">
        <v>33</v>
      </c>
      <c r="C33" s="58"/>
      <c r="D33" s="8">
        <v>120.1711</v>
      </c>
      <c r="E33" s="9"/>
      <c r="F33" s="9"/>
      <c r="G33" s="9"/>
      <c r="H33" s="9"/>
      <c r="I33" s="8">
        <v>25.214300000000001</v>
      </c>
      <c r="J33" s="49">
        <v>20.9819998319063</v>
      </c>
      <c r="K33" s="9"/>
      <c r="L33" s="9"/>
      <c r="M33" s="9"/>
      <c r="N33" s="8">
        <v>818.16240000000005</v>
      </c>
      <c r="O33" s="8">
        <v>7184.7353000000003</v>
      </c>
      <c r="P33" s="8">
        <v>26</v>
      </c>
      <c r="Q33" s="8">
        <v>24</v>
      </c>
      <c r="R33" s="8">
        <v>8.3333333333333304</v>
      </c>
      <c r="S33" s="8">
        <v>5.8461538461538503</v>
      </c>
      <c r="T33" s="8">
        <v>6.6333333333333302</v>
      </c>
      <c r="U33" s="50">
        <v>-11.8670274449169</v>
      </c>
    </row>
    <row r="34" spans="1:21" ht="12" thickBot="1">
      <c r="A34" s="68"/>
      <c r="B34" s="57" t="s">
        <v>57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8"/>
      <c r="B35" s="57" t="s">
        <v>34</v>
      </c>
      <c r="C35" s="58"/>
      <c r="D35" s="8">
        <v>163449.71950000001</v>
      </c>
      <c r="E35" s="8">
        <v>153351</v>
      </c>
      <c r="F35" s="49">
        <v>106.585362664736</v>
      </c>
      <c r="G35" s="9"/>
      <c r="H35" s="9"/>
      <c r="I35" s="8">
        <v>12631.134700000001</v>
      </c>
      <c r="J35" s="49">
        <v>7.7278411603514598</v>
      </c>
      <c r="K35" s="9"/>
      <c r="L35" s="9"/>
      <c r="M35" s="9"/>
      <c r="N35" s="8">
        <v>865945.45490000001</v>
      </c>
      <c r="O35" s="8">
        <v>4496289.5120000001</v>
      </c>
      <c r="P35" s="8">
        <v>16161</v>
      </c>
      <c r="Q35" s="8">
        <v>15813</v>
      </c>
      <c r="R35" s="8">
        <v>2.20072092582053</v>
      </c>
      <c r="S35" s="8">
        <v>10.1276026978529</v>
      </c>
      <c r="T35" s="8">
        <v>10.0363408714349</v>
      </c>
      <c r="U35" s="50">
        <v>0.90931373881197897</v>
      </c>
    </row>
    <row r="36" spans="1:21" ht="12" customHeight="1" thickBot="1">
      <c r="A36" s="68"/>
      <c r="B36" s="57" t="s">
        <v>58</v>
      </c>
      <c r="C36" s="58"/>
      <c r="D36" s="9"/>
      <c r="E36" s="8">
        <v>706996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585178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427133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436774.80349999998</v>
      </c>
      <c r="E39" s="8">
        <v>524269</v>
      </c>
      <c r="F39" s="49">
        <v>83.311201596890101</v>
      </c>
      <c r="G39" s="9"/>
      <c r="H39" s="9"/>
      <c r="I39" s="8">
        <v>12738.284600000001</v>
      </c>
      <c r="J39" s="49">
        <v>2.9164421797971198</v>
      </c>
      <c r="K39" s="9"/>
      <c r="L39" s="9"/>
      <c r="M39" s="9"/>
      <c r="N39" s="8">
        <v>2443797.6477000001</v>
      </c>
      <c r="O39" s="8">
        <v>19303098.080200002</v>
      </c>
      <c r="P39" s="8">
        <v>671</v>
      </c>
      <c r="Q39" s="8">
        <v>618</v>
      </c>
      <c r="R39" s="8">
        <v>8.5760517799352805</v>
      </c>
      <c r="S39" s="8">
        <v>762.13341281669204</v>
      </c>
      <c r="T39" s="8">
        <v>743.32605177993503</v>
      </c>
      <c r="U39" s="50">
        <v>2.5301630410667002</v>
      </c>
    </row>
    <row r="40" spans="1:21" ht="12" thickBot="1">
      <c r="A40" s="68"/>
      <c r="B40" s="57" t="s">
        <v>36</v>
      </c>
      <c r="C40" s="58"/>
      <c r="D40" s="8">
        <v>620849.26859999995</v>
      </c>
      <c r="E40" s="8">
        <v>840937</v>
      </c>
      <c r="F40" s="49">
        <v>73.8282735329757</v>
      </c>
      <c r="G40" s="9"/>
      <c r="H40" s="9"/>
      <c r="I40" s="8">
        <v>36758.639900000002</v>
      </c>
      <c r="J40" s="49">
        <v>5.9207027790964197</v>
      </c>
      <c r="K40" s="9"/>
      <c r="L40" s="9"/>
      <c r="M40" s="9"/>
      <c r="N40" s="8">
        <v>3361198.1379</v>
      </c>
      <c r="O40" s="8">
        <v>30111735.799699999</v>
      </c>
      <c r="P40" s="8">
        <v>3118</v>
      </c>
      <c r="Q40" s="8">
        <v>2966</v>
      </c>
      <c r="R40" s="8">
        <v>5.1247471341874702</v>
      </c>
      <c r="S40" s="8">
        <v>239.02576330981401</v>
      </c>
      <c r="T40" s="8">
        <v>232.50204652731</v>
      </c>
      <c r="U40" s="50">
        <v>2.80587499333611</v>
      </c>
    </row>
    <row r="41" spans="1:21" ht="12" thickBot="1">
      <c r="A41" s="68"/>
      <c r="B41" s="57" t="s">
        <v>61</v>
      </c>
      <c r="C41" s="58"/>
      <c r="D41" s="9"/>
      <c r="E41" s="8">
        <v>186141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73351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24276.895100000002</v>
      </c>
      <c r="E43" s="11"/>
      <c r="F43" s="11"/>
      <c r="G43" s="11"/>
      <c r="H43" s="11"/>
      <c r="I43" s="10">
        <v>3022.4203000000002</v>
      </c>
      <c r="J43" s="51">
        <v>12.449781108952401</v>
      </c>
      <c r="K43" s="11"/>
      <c r="L43" s="11"/>
      <c r="M43" s="11"/>
      <c r="N43" s="10">
        <v>368060.91450000001</v>
      </c>
      <c r="O43" s="10">
        <v>2680288.3605</v>
      </c>
      <c r="P43" s="10">
        <v>49</v>
      </c>
      <c r="Q43" s="10">
        <v>67</v>
      </c>
      <c r="R43" s="10">
        <v>-26.865671641791</v>
      </c>
      <c r="S43" s="10">
        <v>575.08367346938803</v>
      </c>
      <c r="T43" s="10">
        <v>300.61194029850799</v>
      </c>
      <c r="U43" s="52">
        <v>91.304335050141404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81948</v>
      </c>
      <c r="D2" s="20">
        <v>683143.02094615402</v>
      </c>
      <c r="E2" s="20">
        <v>602758.12248974398</v>
      </c>
      <c r="F2" s="20">
        <v>80384.898456410301</v>
      </c>
      <c r="G2" s="20">
        <v>602758.12248974398</v>
      </c>
      <c r="H2" s="20">
        <v>0.117669208338068</v>
      </c>
    </row>
    <row r="3" spans="1:8" ht="16.5">
      <c r="A3" s="20" t="s">
        <v>67</v>
      </c>
      <c r="B3" s="20">
        <v>13</v>
      </c>
      <c r="C3" s="20">
        <v>17113.962</v>
      </c>
      <c r="D3" s="20">
        <v>134905.48514713699</v>
      </c>
      <c r="E3" s="20">
        <v>108271.402095681</v>
      </c>
      <c r="F3" s="20">
        <v>26634.083051456</v>
      </c>
      <c r="G3" s="20">
        <v>108271.402095681</v>
      </c>
      <c r="H3" s="20">
        <v>0.19742772521374599</v>
      </c>
    </row>
    <row r="4" spans="1:8" ht="16.5">
      <c r="A4" s="20" t="s">
        <v>68</v>
      </c>
      <c r="B4" s="20">
        <v>14</v>
      </c>
      <c r="C4" s="20">
        <v>131255</v>
      </c>
      <c r="D4" s="20">
        <v>206532.596391453</v>
      </c>
      <c r="E4" s="20">
        <v>165876.04448803401</v>
      </c>
      <c r="F4" s="20">
        <v>40656.551903418796</v>
      </c>
      <c r="G4" s="20">
        <v>165876.04448803401</v>
      </c>
      <c r="H4" s="20">
        <v>0.19685295499970401</v>
      </c>
    </row>
    <row r="5" spans="1:8" ht="16.5">
      <c r="A5" s="20" t="s">
        <v>69</v>
      </c>
      <c r="B5" s="20">
        <v>15</v>
      </c>
      <c r="C5" s="20">
        <v>4242</v>
      </c>
      <c r="D5" s="20">
        <v>61254.851225641003</v>
      </c>
      <c r="E5" s="20">
        <v>47117.905941025601</v>
      </c>
      <c r="F5" s="20">
        <v>14136.9452846154</v>
      </c>
      <c r="G5" s="20">
        <v>47117.905941025601</v>
      </c>
      <c r="H5" s="20">
        <v>0.23078899061463601</v>
      </c>
    </row>
    <row r="6" spans="1:8" ht="16.5">
      <c r="A6" s="20" t="s">
        <v>70</v>
      </c>
      <c r="B6" s="20">
        <v>16</v>
      </c>
      <c r="C6" s="20">
        <v>5626</v>
      </c>
      <c r="D6" s="20">
        <v>220169.675726496</v>
      </c>
      <c r="E6" s="20">
        <v>232737.49494957301</v>
      </c>
      <c r="F6" s="20">
        <v>-12567.8192230769</v>
      </c>
      <c r="G6" s="20">
        <v>232737.49494957301</v>
      </c>
      <c r="H6" s="20">
        <v>-5.7082426004429497E-2</v>
      </c>
    </row>
    <row r="7" spans="1:8" ht="16.5">
      <c r="A7" s="20" t="s">
        <v>71</v>
      </c>
      <c r="B7" s="20">
        <v>17</v>
      </c>
      <c r="C7" s="20">
        <v>25770</v>
      </c>
      <c r="D7" s="20">
        <v>347154.43446410302</v>
      </c>
      <c r="E7" s="20">
        <v>281813.28953333298</v>
      </c>
      <c r="F7" s="20">
        <v>65341.144930769202</v>
      </c>
      <c r="G7" s="20">
        <v>281813.28953333298</v>
      </c>
      <c r="H7" s="20">
        <v>0.188219243206947</v>
      </c>
    </row>
    <row r="8" spans="1:8" ht="16.5">
      <c r="A8" s="20" t="s">
        <v>72</v>
      </c>
      <c r="B8" s="20">
        <v>18</v>
      </c>
      <c r="C8" s="20">
        <v>53867</v>
      </c>
      <c r="D8" s="20">
        <v>191005.108088034</v>
      </c>
      <c r="E8" s="20">
        <v>169753.69767777799</v>
      </c>
      <c r="F8" s="20">
        <v>21251.410410256402</v>
      </c>
      <c r="G8" s="20">
        <v>169753.69767777799</v>
      </c>
      <c r="H8" s="20">
        <v>0.111260953295875</v>
      </c>
    </row>
    <row r="9" spans="1:8" ht="16.5">
      <c r="A9" s="20" t="s">
        <v>73</v>
      </c>
      <c r="B9" s="20">
        <v>19</v>
      </c>
      <c r="C9" s="20">
        <v>25815</v>
      </c>
      <c r="D9" s="20">
        <v>142895.68572649601</v>
      </c>
      <c r="E9" s="20">
        <v>121974.306010256</v>
      </c>
      <c r="F9" s="20">
        <v>20921.379716239298</v>
      </c>
      <c r="G9" s="20">
        <v>121974.306010256</v>
      </c>
      <c r="H9" s="20">
        <v>0.14641015654092701</v>
      </c>
    </row>
    <row r="10" spans="1:8" ht="16.5">
      <c r="A10" s="20" t="s">
        <v>74</v>
      </c>
      <c r="B10" s="20">
        <v>21</v>
      </c>
      <c r="C10" s="20">
        <v>282231</v>
      </c>
      <c r="D10" s="20">
        <v>1002531.2727</v>
      </c>
      <c r="E10" s="20">
        <v>927021.74899999995</v>
      </c>
      <c r="F10" s="20">
        <v>75509.523700000005</v>
      </c>
      <c r="G10" s="20">
        <v>927021.74899999995</v>
      </c>
      <c r="H10" s="20">
        <v>7.5318871097795295E-2</v>
      </c>
    </row>
    <row r="11" spans="1:8" ht="16.5">
      <c r="A11" s="20" t="s">
        <v>75</v>
      </c>
      <c r="B11" s="20">
        <v>22</v>
      </c>
      <c r="C11" s="20">
        <v>44052</v>
      </c>
      <c r="D11" s="20">
        <v>388293.71998547</v>
      </c>
      <c r="E11" s="20">
        <v>334973.73748034198</v>
      </c>
      <c r="F11" s="20">
        <v>53319.982505128202</v>
      </c>
      <c r="G11" s="20">
        <v>334973.73748034198</v>
      </c>
      <c r="H11" s="20">
        <v>0.13731868366844399</v>
      </c>
    </row>
    <row r="12" spans="1:8" ht="16.5">
      <c r="A12" s="20" t="s">
        <v>76</v>
      </c>
      <c r="B12" s="20">
        <v>23</v>
      </c>
      <c r="C12" s="20">
        <v>344833.32299999997</v>
      </c>
      <c r="D12" s="20">
        <v>1851697.24992393</v>
      </c>
      <c r="E12" s="20">
        <v>1631764.97204786</v>
      </c>
      <c r="F12" s="20">
        <v>219932.27787606799</v>
      </c>
      <c r="G12" s="20">
        <v>1631764.97204786</v>
      </c>
      <c r="H12" s="20">
        <v>0.118773345850734</v>
      </c>
    </row>
    <row r="13" spans="1:8" ht="16.5">
      <c r="A13" s="20" t="s">
        <v>77</v>
      </c>
      <c r="B13" s="20">
        <v>24</v>
      </c>
      <c r="C13" s="20">
        <v>20677</v>
      </c>
      <c r="D13" s="20">
        <v>453869.41312393203</v>
      </c>
      <c r="E13" s="20">
        <v>394085.062950427</v>
      </c>
      <c r="F13" s="20">
        <v>59784.350173504303</v>
      </c>
      <c r="G13" s="20">
        <v>394085.062950427</v>
      </c>
      <c r="H13" s="20">
        <v>0.13172147856806499</v>
      </c>
    </row>
    <row r="14" spans="1:8" ht="16.5">
      <c r="A14" s="20" t="s">
        <v>78</v>
      </c>
      <c r="B14" s="20">
        <v>25</v>
      </c>
      <c r="C14" s="20">
        <v>93331</v>
      </c>
      <c r="D14" s="20">
        <v>1175109.7858</v>
      </c>
      <c r="E14" s="20">
        <v>1200684.6129999999</v>
      </c>
      <c r="F14" s="20">
        <v>-25574.8272</v>
      </c>
      <c r="G14" s="20">
        <v>1200684.6129999999</v>
      </c>
      <c r="H14" s="20">
        <v>-2.17637768905047E-2</v>
      </c>
    </row>
    <row r="15" spans="1:8" ht="16.5">
      <c r="A15" s="20" t="s">
        <v>79</v>
      </c>
      <c r="B15" s="20">
        <v>26</v>
      </c>
      <c r="C15" s="20">
        <v>89028</v>
      </c>
      <c r="D15" s="20">
        <v>394346.21729290503</v>
      </c>
      <c r="E15" s="20">
        <v>363079.33824467898</v>
      </c>
      <c r="F15" s="20">
        <v>31266.879048226299</v>
      </c>
      <c r="G15" s="20">
        <v>363079.33824467898</v>
      </c>
      <c r="H15" s="20">
        <v>7.9287888857831904E-2</v>
      </c>
    </row>
    <row r="16" spans="1:8" ht="16.5">
      <c r="A16" s="20" t="s">
        <v>80</v>
      </c>
      <c r="B16" s="20">
        <v>27</v>
      </c>
      <c r="C16" s="20">
        <v>242002.20600000001</v>
      </c>
      <c r="D16" s="20">
        <v>1319587.69857257</v>
      </c>
      <c r="E16" s="20">
        <v>1166292.4943716801</v>
      </c>
      <c r="F16" s="20">
        <v>153295.204200885</v>
      </c>
      <c r="G16" s="20">
        <v>1166292.4943716801</v>
      </c>
      <c r="H16" s="20">
        <v>0.11616901579691</v>
      </c>
    </row>
    <row r="17" spans="1:8" ht="16.5">
      <c r="A17" s="20" t="s">
        <v>81</v>
      </c>
      <c r="B17" s="20">
        <v>29</v>
      </c>
      <c r="C17" s="20">
        <v>255684</v>
      </c>
      <c r="D17" s="20">
        <v>2827693.4564299099</v>
      </c>
      <c r="E17" s="20">
        <v>2604767.1682247901</v>
      </c>
      <c r="F17" s="20">
        <v>222926.28820512799</v>
      </c>
      <c r="G17" s="20">
        <v>2604767.1682247901</v>
      </c>
      <c r="H17" s="20">
        <v>7.8836794596038803E-2</v>
      </c>
    </row>
    <row r="18" spans="1:8" ht="16.5">
      <c r="A18" s="20" t="s">
        <v>82</v>
      </c>
      <c r="B18" s="20">
        <v>31</v>
      </c>
      <c r="C18" s="20">
        <v>58304.313000000002</v>
      </c>
      <c r="D18" s="20">
        <v>349906.68125234102</v>
      </c>
      <c r="E18" s="20">
        <v>297328.47182483098</v>
      </c>
      <c r="F18" s="20">
        <v>52578.209427510097</v>
      </c>
      <c r="G18" s="20">
        <v>297328.47182483098</v>
      </c>
      <c r="H18" s="20">
        <v>0.15026351951705799</v>
      </c>
    </row>
    <row r="19" spans="1:8" ht="16.5">
      <c r="A19" s="20" t="s">
        <v>83</v>
      </c>
      <c r="B19" s="20">
        <v>32</v>
      </c>
      <c r="C19" s="20">
        <v>15539.643</v>
      </c>
      <c r="D19" s="20">
        <v>251015.75524001999</v>
      </c>
      <c r="E19" s="20">
        <v>223698.609175975</v>
      </c>
      <c r="F19" s="20">
        <v>27317.146064044398</v>
      </c>
      <c r="G19" s="20">
        <v>223698.609175975</v>
      </c>
      <c r="H19" s="20">
        <v>0.108826420229774</v>
      </c>
    </row>
    <row r="20" spans="1:8" ht="16.5">
      <c r="A20" s="20" t="s">
        <v>84</v>
      </c>
      <c r="B20" s="20">
        <v>33</v>
      </c>
      <c r="C20" s="20">
        <v>66072.285999999993</v>
      </c>
      <c r="D20" s="20">
        <v>653580.56130458403</v>
      </c>
      <c r="E20" s="20">
        <v>517005.10768949002</v>
      </c>
      <c r="F20" s="20">
        <v>136575.45361509401</v>
      </c>
      <c r="G20" s="20">
        <v>517005.10768949002</v>
      </c>
      <c r="H20" s="20">
        <v>0.208964987181506</v>
      </c>
    </row>
    <row r="21" spans="1:8" ht="16.5">
      <c r="A21" s="20" t="s">
        <v>85</v>
      </c>
      <c r="B21" s="20">
        <v>34</v>
      </c>
      <c r="C21" s="20">
        <v>53284.245999999999</v>
      </c>
      <c r="D21" s="20">
        <v>257824.49615543499</v>
      </c>
      <c r="E21" s="20">
        <v>187427.64757264801</v>
      </c>
      <c r="F21" s="20">
        <v>70396.848582786493</v>
      </c>
      <c r="G21" s="20">
        <v>187427.64757264801</v>
      </c>
      <c r="H21" s="20">
        <v>0.273041738207631</v>
      </c>
    </row>
    <row r="22" spans="1:8" ht="16.5">
      <c r="A22" s="20" t="s">
        <v>86</v>
      </c>
      <c r="B22" s="20">
        <v>35</v>
      </c>
      <c r="C22" s="20">
        <v>41859.186000000002</v>
      </c>
      <c r="D22" s="20">
        <v>967207.22973185801</v>
      </c>
      <c r="E22" s="20">
        <v>925024.23913692206</v>
      </c>
      <c r="F22" s="20">
        <v>42182.9905949366</v>
      </c>
      <c r="G22" s="20">
        <v>925024.23913692206</v>
      </c>
      <c r="H22" s="20">
        <v>4.3613187844585399E-2</v>
      </c>
    </row>
    <row r="23" spans="1:8" ht="16.5">
      <c r="A23" s="20" t="s">
        <v>87</v>
      </c>
      <c r="B23" s="20">
        <v>36</v>
      </c>
      <c r="C23" s="20">
        <v>145183.28</v>
      </c>
      <c r="D23" s="20">
        <v>621311.03687610605</v>
      </c>
      <c r="E23" s="20">
        <v>517982.186340752</v>
      </c>
      <c r="F23" s="20">
        <v>103328.85053535399</v>
      </c>
      <c r="G23" s="20">
        <v>517982.186340752</v>
      </c>
      <c r="H23" s="20">
        <v>0.16630776600216601</v>
      </c>
    </row>
    <row r="24" spans="1:8" ht="16.5">
      <c r="A24" s="20" t="s">
        <v>88</v>
      </c>
      <c r="B24" s="20">
        <v>37</v>
      </c>
      <c r="C24" s="20">
        <v>178773.06299999999</v>
      </c>
      <c r="D24" s="20">
        <v>1328926.92159823</v>
      </c>
      <c r="E24" s="20">
        <v>1168813.1027800001</v>
      </c>
      <c r="F24" s="20">
        <v>160113.81881823199</v>
      </c>
      <c r="G24" s="20">
        <v>1168813.1027800001</v>
      </c>
      <c r="H24" s="20">
        <v>0.12048353917435201</v>
      </c>
    </row>
    <row r="25" spans="1:8" ht="16.5">
      <c r="A25" s="20" t="s">
        <v>89</v>
      </c>
      <c r="B25" s="20">
        <v>38</v>
      </c>
      <c r="C25" s="20">
        <v>283213.67700000003</v>
      </c>
      <c r="D25" s="20">
        <v>1182387.1669087</v>
      </c>
      <c r="E25" s="20">
        <v>1193224.83627965</v>
      </c>
      <c r="F25" s="20">
        <v>-10837.6693709477</v>
      </c>
      <c r="G25" s="20">
        <v>1193224.83627965</v>
      </c>
      <c r="H25" s="20">
        <v>-9.1659226979622609E-3</v>
      </c>
    </row>
    <row r="26" spans="1:8" ht="16.5">
      <c r="A26" s="20" t="s">
        <v>90</v>
      </c>
      <c r="B26" s="20">
        <v>39</v>
      </c>
      <c r="C26" s="20">
        <v>97772.304999999993</v>
      </c>
      <c r="D26" s="20">
        <v>145714.62080603599</v>
      </c>
      <c r="E26" s="20">
        <v>110024.85625360299</v>
      </c>
      <c r="F26" s="20">
        <v>35689.764552432702</v>
      </c>
      <c r="G26" s="20">
        <v>110024.85625360299</v>
      </c>
      <c r="H26" s="20">
        <v>0.24492919348114101</v>
      </c>
    </row>
    <row r="27" spans="1:8" ht="16.5">
      <c r="A27" s="20" t="s">
        <v>91</v>
      </c>
      <c r="B27" s="20">
        <v>40</v>
      </c>
      <c r="C27" s="20">
        <v>37</v>
      </c>
      <c r="D27" s="20">
        <v>120.1711</v>
      </c>
      <c r="E27" s="20">
        <v>94.956800000000001</v>
      </c>
      <c r="F27" s="20">
        <v>25.214300000000001</v>
      </c>
      <c r="G27" s="20">
        <v>94.956800000000001</v>
      </c>
      <c r="H27" s="20">
        <v>0.20981999831906301</v>
      </c>
    </row>
    <row r="28" spans="1:8" ht="16.5">
      <c r="A28" s="20" t="s">
        <v>92</v>
      </c>
      <c r="B28" s="20">
        <v>42</v>
      </c>
      <c r="C28" s="20">
        <v>10914.773999999999</v>
      </c>
      <c r="D28" s="20">
        <v>163449.71900000001</v>
      </c>
      <c r="E28" s="20">
        <v>150818.58230000001</v>
      </c>
      <c r="F28" s="20">
        <v>12631.136699999999</v>
      </c>
      <c r="G28" s="20">
        <v>150818.58230000001</v>
      </c>
      <c r="H28" s="20">
        <v>7.7278424076091604E-2</v>
      </c>
    </row>
    <row r="29" spans="1:8" ht="16.5">
      <c r="A29" s="20" t="s">
        <v>93</v>
      </c>
      <c r="B29" s="20">
        <v>75</v>
      </c>
      <c r="C29" s="20">
        <v>691</v>
      </c>
      <c r="D29" s="20">
        <v>436774.80341880303</v>
      </c>
      <c r="E29" s="20">
        <v>424036.52350427402</v>
      </c>
      <c r="F29" s="20">
        <v>12738.2799145299</v>
      </c>
      <c r="G29" s="20">
        <v>424036.52350427402</v>
      </c>
      <c r="H29" s="20">
        <v>2.9164411075965301E-2</v>
      </c>
    </row>
    <row r="30" spans="1:8" ht="16.5">
      <c r="A30" s="20" t="s">
        <v>94</v>
      </c>
      <c r="B30" s="20">
        <v>76</v>
      </c>
      <c r="C30" s="20">
        <v>3354</v>
      </c>
      <c r="D30" s="20">
        <v>620849.25959914504</v>
      </c>
      <c r="E30" s="20">
        <v>584090.63026923104</v>
      </c>
      <c r="F30" s="20">
        <v>36758.629329914504</v>
      </c>
      <c r="G30" s="20">
        <v>584090.63026923104</v>
      </c>
      <c r="H30" s="20">
        <v>5.9207011624122598E-2</v>
      </c>
    </row>
    <row r="31" spans="1:8" ht="16.5">
      <c r="A31" s="20" t="s">
        <v>95</v>
      </c>
      <c r="B31" s="20">
        <v>99</v>
      </c>
      <c r="C31" s="20">
        <v>49</v>
      </c>
      <c r="D31" s="20">
        <v>24276.894939868402</v>
      </c>
      <c r="E31" s="20">
        <v>21254.475047273299</v>
      </c>
      <c r="F31" s="20">
        <v>3022.41989259511</v>
      </c>
      <c r="G31" s="20">
        <v>21254.475047273299</v>
      </c>
      <c r="H31" s="20">
        <v>0.12449779512912899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2013-07-08T00:45:31Z</dcterms:modified>
</cp:coreProperties>
</file>