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<sst xmlns="http://schemas.openxmlformats.org/spreadsheetml/2006/main" count="114" uniqueCount="71">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</sst>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7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8" fillId="0" borderId="0" xfId="0" applyNumberFormat="1" applyFont="1" applyAlignment="1"/>
    <xf numFmtId="1" fontId="28" fillId="0" borderId="0" xfId="0" applyNumberFormat="1" applyFon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176" fontId="22" fillId="34" borderId="12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6" Type="http://schemas.openxmlformats.org/officeDocument/2006/relationships/image" Target="cid:185a1bab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19" Type="http://schemas.openxmlformats.org/officeDocument/2006/relationships/hyperlink" Target="cid:883d552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0" sqref="A30:XFD30"/>
    </sheetView>
  </sheetViews>
  <sheetFormatPr defaultRowHeight="11.25"/>
  <cols>
    <col min="1" max="1" width="7.75" style="1" customWidth="1"/>
    <col min="2" max="2" width="3" style="19" bestFit="1" customWidth="1"/>
    <col min="3" max="4" width="9" style="1"/>
    <col min="5" max="5" width="10.5" style="1" bestFit="1" customWidth="1"/>
    <col min="6" max="6" width="12.25" style="41" bestFit="1" customWidth="1"/>
    <col min="7" max="7" width="10.5" style="1" bestFit="1" customWidth="1"/>
    <col min="8" max="8" width="9" style="41"/>
    <col min="9" max="12" width="9.75" style="12" bestFit="1" customWidth="1"/>
    <col min="13" max="16384" width="9" style="1"/>
  </cols>
  <sheetData>
    <row r="1" spans="1:12">
      <c r="A1" s="20"/>
      <c r="B1" s="21"/>
      <c r="C1" s="22"/>
      <c r="D1" s="23"/>
      <c r="E1" s="24" t="s">
        <v>0</v>
      </c>
      <c r="F1" s="38" t="s">
        <v>1</v>
      </c>
      <c r="G1" s="25" t="s">
        <v>50</v>
      </c>
      <c r="H1" s="38" t="s">
        <v>2</v>
      </c>
      <c r="I1" s="32" t="s">
        <v>48</v>
      </c>
      <c r="J1" s="33" t="s">
        <v>49</v>
      </c>
      <c r="K1" s="34" t="s">
        <v>51</v>
      </c>
      <c r="L1" s="34" t="s">
        <v>52</v>
      </c>
    </row>
    <row r="2" spans="1:12">
      <c r="A2" s="26" t="s">
        <v>3</v>
      </c>
      <c r="B2" s="27"/>
      <c r="C2" s="57" t="s">
        <v>4</v>
      </c>
      <c r="D2" s="57"/>
      <c r="E2" s="28"/>
      <c r="F2" s="39"/>
      <c r="G2" s="29"/>
      <c r="H2" s="39"/>
      <c r="I2" s="35"/>
      <c r="J2" s="36"/>
      <c r="K2" s="37"/>
      <c r="L2" s="37"/>
    </row>
    <row r="3" spans="1:12">
      <c r="A3" s="58" t="s">
        <v>5</v>
      </c>
      <c r="B3" s="58"/>
      <c r="C3" s="58"/>
      <c r="D3" s="58"/>
      <c r="E3" s="30">
        <f>RA!D7</f>
        <v>15693356.791300001</v>
      </c>
      <c r="F3" s="40">
        <f>RA!I7</f>
        <v>1409842.5944999999</v>
      </c>
      <c r="G3" s="31">
        <f>E3-F3</f>
        <v>14283514.196800001</v>
      </c>
      <c r="H3" s="42">
        <f>RA!J7</f>
        <v>8.9836904446190999</v>
      </c>
      <c r="I3" s="35">
        <f>SUM(I4:I39)</f>
        <v>15693360.607723393</v>
      </c>
      <c r="J3" s="36">
        <f>SUM(J4:J39)</f>
        <v>14283514.521651117</v>
      </c>
      <c r="K3" s="37">
        <f>E3-I3</f>
        <v>-3.8164233919233084</v>
      </c>
      <c r="L3" s="37">
        <f>G3-J3</f>
        <v>-0.32485111616551876</v>
      </c>
    </row>
    <row r="4" spans="1:12">
      <c r="A4" s="59">
        <f>RA!A8</f>
        <v>41487</v>
      </c>
      <c r="B4" s="27">
        <v>12</v>
      </c>
      <c r="C4" s="56" t="s">
        <v>6</v>
      </c>
      <c r="D4" s="56"/>
      <c r="E4" s="30">
        <f>RA!D8</f>
        <v>463832.59370000003</v>
      </c>
      <c r="F4" s="40">
        <f>RA!I8</f>
        <v>97955.070200000002</v>
      </c>
      <c r="G4" s="31">
        <f t="shared" ref="G4:G39" si="0">E4-F4</f>
        <v>365877.52350000001</v>
      </c>
      <c r="H4" s="42">
        <f>RA!J8</f>
        <v>21.1186258858203</v>
      </c>
      <c r="I4" s="35">
        <f>VLOOKUP(B4,RMS!B:D,3,FALSE)</f>
        <v>463833.03568290599</v>
      </c>
      <c r="J4" s="36">
        <f>VLOOKUP(B4,RMS!B:E,4,FALSE)</f>
        <v>365877.52913846198</v>
      </c>
      <c r="K4" s="37">
        <f t="shared" ref="K4:K39" si="1">E4-I4</f>
        <v>-0.44198290596250445</v>
      </c>
      <c r="L4" s="37">
        <f t="shared" ref="L4:L39" si="2">G4-J4</f>
        <v>-5.6384619674645364E-3</v>
      </c>
    </row>
    <row r="5" spans="1:12">
      <c r="A5" s="59"/>
      <c r="B5" s="27">
        <v>13</v>
      </c>
      <c r="C5" s="56" t="s">
        <v>7</v>
      </c>
      <c r="D5" s="56"/>
      <c r="E5" s="30">
        <f>RA!D9</f>
        <v>94614.172699999996</v>
      </c>
      <c r="F5" s="40">
        <f>RA!I9</f>
        <v>20910.9035</v>
      </c>
      <c r="G5" s="31">
        <f t="shared" si="0"/>
        <v>73703.269199999995</v>
      </c>
      <c r="H5" s="42">
        <f>RA!J9</f>
        <v>22.101238010402199</v>
      </c>
      <c r="I5" s="35">
        <f>VLOOKUP(B5,RMS!B:D,3,FALSE)</f>
        <v>94614.172676272603</v>
      </c>
      <c r="J5" s="36">
        <f>VLOOKUP(B5,RMS!B:E,4,FALSE)</f>
        <v>73703.256357098595</v>
      </c>
      <c r="K5" s="37">
        <f t="shared" si="1"/>
        <v>2.3727392544969916E-5</v>
      </c>
      <c r="L5" s="37">
        <f t="shared" si="2"/>
        <v>1.284290140029043E-2</v>
      </c>
    </row>
    <row r="6" spans="1:12">
      <c r="A6" s="59"/>
      <c r="B6" s="27">
        <v>14</v>
      </c>
      <c r="C6" s="56" t="s">
        <v>8</v>
      </c>
      <c r="D6" s="56"/>
      <c r="E6" s="30">
        <f>RA!D10</f>
        <v>133553.96969999999</v>
      </c>
      <c r="F6" s="40">
        <f>RA!I10</f>
        <v>33511.918599999997</v>
      </c>
      <c r="G6" s="31">
        <f t="shared" si="0"/>
        <v>100042.05109999998</v>
      </c>
      <c r="H6" s="42">
        <f>RA!J10</f>
        <v>25.092416702608901</v>
      </c>
      <c r="I6" s="35">
        <f>VLOOKUP(B6,RMS!B:D,3,FALSE)</f>
        <v>133556.33128803401</v>
      </c>
      <c r="J6" s="36">
        <f>VLOOKUP(B6,RMS!B:E,4,FALSE)</f>
        <v>100042.050200855</v>
      </c>
      <c r="K6" s="37">
        <f t="shared" si="1"/>
        <v>-2.3615880340221338</v>
      </c>
      <c r="L6" s="37">
        <f t="shared" si="2"/>
        <v>8.9914498676080257E-4</v>
      </c>
    </row>
    <row r="7" spans="1:12">
      <c r="A7" s="59"/>
      <c r="B7" s="27">
        <v>15</v>
      </c>
      <c r="C7" s="56" t="s">
        <v>9</v>
      </c>
      <c r="D7" s="56"/>
      <c r="E7" s="30">
        <f>RA!D11</f>
        <v>37488.147700000001</v>
      </c>
      <c r="F7" s="40">
        <f>RA!I11</f>
        <v>6711.6949999999997</v>
      </c>
      <c r="G7" s="31">
        <f t="shared" si="0"/>
        <v>30776.452700000002</v>
      </c>
      <c r="H7" s="42">
        <f>RA!J11</f>
        <v>17.9035119411888</v>
      </c>
      <c r="I7" s="35">
        <f>VLOOKUP(B7,RMS!B:D,3,FALSE)</f>
        <v>37488.173945299102</v>
      </c>
      <c r="J7" s="36">
        <f>VLOOKUP(B7,RMS!B:E,4,FALSE)</f>
        <v>30776.452669230799</v>
      </c>
      <c r="K7" s="37">
        <f t="shared" si="1"/>
        <v>-2.624529910099227E-2</v>
      </c>
      <c r="L7" s="37">
        <f t="shared" si="2"/>
        <v>3.0769202567171305E-5</v>
      </c>
    </row>
    <row r="8" spans="1:12">
      <c r="A8" s="59"/>
      <c r="B8" s="27">
        <v>16</v>
      </c>
      <c r="C8" s="56" t="s">
        <v>10</v>
      </c>
      <c r="D8" s="56"/>
      <c r="E8" s="30">
        <f>RA!D12</f>
        <v>120792.6492</v>
      </c>
      <c r="F8" s="40">
        <f>RA!I12</f>
        <v>7696.8924999999999</v>
      </c>
      <c r="G8" s="31">
        <f t="shared" si="0"/>
        <v>113095.7567</v>
      </c>
      <c r="H8" s="42">
        <f>RA!J12</f>
        <v>6.3719874934243901</v>
      </c>
      <c r="I8" s="35">
        <f>VLOOKUP(B8,RMS!B:D,3,FALSE)</f>
        <v>120792.65253760701</v>
      </c>
      <c r="J8" s="36">
        <f>VLOOKUP(B8,RMS!B:E,4,FALSE)</f>
        <v>113095.75666923101</v>
      </c>
      <c r="K8" s="37">
        <f t="shared" si="1"/>
        <v>-3.337607005960308E-3</v>
      </c>
      <c r="L8" s="37">
        <f t="shared" si="2"/>
        <v>3.0768991564400494E-5</v>
      </c>
    </row>
    <row r="9" spans="1:12">
      <c r="A9" s="59"/>
      <c r="B9" s="27">
        <v>17</v>
      </c>
      <c r="C9" s="56" t="s">
        <v>11</v>
      </c>
      <c r="D9" s="56"/>
      <c r="E9" s="30">
        <f>RA!D13</f>
        <v>254583.4197</v>
      </c>
      <c r="F9" s="40">
        <f>RA!I13</f>
        <v>60500.655200000001</v>
      </c>
      <c r="G9" s="31">
        <f t="shared" si="0"/>
        <v>194082.76449999999</v>
      </c>
      <c r="H9" s="42">
        <f>RA!J13</f>
        <v>23.764570085237199</v>
      </c>
      <c r="I9" s="35">
        <f>VLOOKUP(B9,RMS!B:D,3,FALSE)</f>
        <v>254583.572116239</v>
      </c>
      <c r="J9" s="36">
        <f>VLOOKUP(B9,RMS!B:E,4,FALSE)</f>
        <v>194082.76336495701</v>
      </c>
      <c r="K9" s="37">
        <f t="shared" si="1"/>
        <v>-0.15241623899783008</v>
      </c>
      <c r="L9" s="37">
        <f t="shared" si="2"/>
        <v>1.135042984969914E-3</v>
      </c>
    </row>
    <row r="10" spans="1:12">
      <c r="A10" s="59"/>
      <c r="B10" s="27">
        <v>18</v>
      </c>
      <c r="C10" s="56" t="s">
        <v>12</v>
      </c>
      <c r="D10" s="56"/>
      <c r="E10" s="30">
        <f>RA!D14</f>
        <v>131805.70569999999</v>
      </c>
      <c r="F10" s="40">
        <f>RA!I14</f>
        <v>4822.4675999999999</v>
      </c>
      <c r="G10" s="31">
        <f t="shared" si="0"/>
        <v>126983.23809999999</v>
      </c>
      <c r="H10" s="42">
        <f>RA!J14</f>
        <v>3.6587699860097902</v>
      </c>
      <c r="I10" s="35">
        <f>VLOOKUP(B10,RMS!B:D,3,FALSE)</f>
        <v>131805.71172393201</v>
      </c>
      <c r="J10" s="36">
        <f>VLOOKUP(B10,RMS!B:E,4,FALSE)</f>
        <v>126983.24169059801</v>
      </c>
      <c r="K10" s="37">
        <f t="shared" si="1"/>
        <v>-6.0239320155233145E-3</v>
      </c>
      <c r="L10" s="37">
        <f t="shared" si="2"/>
        <v>-3.5905980184907094E-3</v>
      </c>
    </row>
    <row r="11" spans="1:12">
      <c r="A11" s="59"/>
      <c r="B11" s="27">
        <v>19</v>
      </c>
      <c r="C11" s="56" t="s">
        <v>13</v>
      </c>
      <c r="D11" s="56"/>
      <c r="E11" s="30">
        <f>RA!D15</f>
        <v>82970.800499999998</v>
      </c>
      <c r="F11" s="40">
        <f>RA!I15</f>
        <v>5471.3253000000004</v>
      </c>
      <c r="G11" s="31">
        <f t="shared" si="0"/>
        <v>77499.475200000001</v>
      </c>
      <c r="H11" s="42">
        <f>RA!J15</f>
        <v>6.5942780677402304</v>
      </c>
      <c r="I11" s="35">
        <f>VLOOKUP(B11,RMS!B:D,3,FALSE)</f>
        <v>82970.865119658105</v>
      </c>
      <c r="J11" s="36">
        <f>VLOOKUP(B11,RMS!B:E,4,FALSE)</f>
        <v>77499.476765811996</v>
      </c>
      <c r="K11" s="37">
        <f t="shared" si="1"/>
        <v>-6.4619658107403666E-2</v>
      </c>
      <c r="L11" s="37">
        <f t="shared" si="2"/>
        <v>-1.565811995533295E-3</v>
      </c>
    </row>
    <row r="12" spans="1:12">
      <c r="A12" s="59"/>
      <c r="B12" s="27">
        <v>21</v>
      </c>
      <c r="C12" s="56" t="s">
        <v>14</v>
      </c>
      <c r="D12" s="56"/>
      <c r="E12" s="30">
        <f>RA!D16</f>
        <v>900891.57880000002</v>
      </c>
      <c r="F12" s="40">
        <f>RA!I16</f>
        <v>-23296.015500000001</v>
      </c>
      <c r="G12" s="31">
        <f t="shared" si="0"/>
        <v>924187.5943</v>
      </c>
      <c r="H12" s="42">
        <f>RA!J16</f>
        <v>-2.5858844780223902</v>
      </c>
      <c r="I12" s="35">
        <f>VLOOKUP(B12,RMS!B:D,3,FALSE)</f>
        <v>900890.83909999998</v>
      </c>
      <c r="J12" s="36">
        <f>VLOOKUP(B12,RMS!B:E,4,FALSE)</f>
        <v>924187.5943</v>
      </c>
      <c r="K12" s="37">
        <f t="shared" si="1"/>
        <v>0.7397000000346452</v>
      </c>
      <c r="L12" s="37">
        <f t="shared" si="2"/>
        <v>0</v>
      </c>
    </row>
    <row r="13" spans="1:12">
      <c r="A13" s="59"/>
      <c r="B13" s="27">
        <v>22</v>
      </c>
      <c r="C13" s="56" t="s">
        <v>15</v>
      </c>
      <c r="D13" s="56"/>
      <c r="E13" s="30">
        <f>RA!D17</f>
        <v>413795.8971</v>
      </c>
      <c r="F13" s="40">
        <f>RA!I17</f>
        <v>53347.716099999998</v>
      </c>
      <c r="G13" s="31">
        <f t="shared" si="0"/>
        <v>360448.18099999998</v>
      </c>
      <c r="H13" s="42">
        <f>RA!J17</f>
        <v>12.892277684210001</v>
      </c>
      <c r="I13" s="35">
        <f>VLOOKUP(B13,RMS!B:D,3,FALSE)</f>
        <v>413795.91438290599</v>
      </c>
      <c r="J13" s="36">
        <f>VLOOKUP(B13,RMS!B:E,4,FALSE)</f>
        <v>360448.17992393201</v>
      </c>
      <c r="K13" s="37">
        <f t="shared" si="1"/>
        <v>-1.7282905988395214E-2</v>
      </c>
      <c r="L13" s="37">
        <f t="shared" si="2"/>
        <v>1.0760679724626243E-3</v>
      </c>
    </row>
    <row r="14" spans="1:12">
      <c r="A14" s="59"/>
      <c r="B14" s="27">
        <v>23</v>
      </c>
      <c r="C14" s="56" t="s">
        <v>16</v>
      </c>
      <c r="D14" s="56"/>
      <c r="E14" s="30">
        <f>RA!D18</f>
        <v>1571474.4780999999</v>
      </c>
      <c r="F14" s="40">
        <f>RA!I18</f>
        <v>138362.3475</v>
      </c>
      <c r="G14" s="31">
        <f t="shared" si="0"/>
        <v>1433112.1306</v>
      </c>
      <c r="H14" s="42">
        <f>RA!J18</f>
        <v>8.8046194467814605</v>
      </c>
      <c r="I14" s="35">
        <f>VLOOKUP(B14,RMS!B:D,3,FALSE)</f>
        <v>1571474.6563265</v>
      </c>
      <c r="J14" s="36">
        <f>VLOOKUP(B14,RMS!B:E,4,FALSE)</f>
        <v>1433112.1471529901</v>
      </c>
      <c r="K14" s="37">
        <f t="shared" si="1"/>
        <v>-0.17822650005109608</v>
      </c>
      <c r="L14" s="37">
        <f t="shared" si="2"/>
        <v>-1.6552990069612861E-2</v>
      </c>
    </row>
    <row r="15" spans="1:12">
      <c r="A15" s="59"/>
      <c r="B15" s="27">
        <v>24</v>
      </c>
      <c r="C15" s="56" t="s">
        <v>17</v>
      </c>
      <c r="D15" s="56"/>
      <c r="E15" s="30">
        <f>RA!D19</f>
        <v>424115.59529999999</v>
      </c>
      <c r="F15" s="40">
        <f>RA!I19</f>
        <v>39176.7673</v>
      </c>
      <c r="G15" s="31">
        <f t="shared" si="0"/>
        <v>384938.82799999998</v>
      </c>
      <c r="H15" s="42">
        <f>RA!J19</f>
        <v>9.2372852434931403</v>
      </c>
      <c r="I15" s="35">
        <f>VLOOKUP(B15,RMS!B:D,3,FALSE)</f>
        <v>424115.587492308</v>
      </c>
      <c r="J15" s="36">
        <f>VLOOKUP(B15,RMS!B:E,4,FALSE)</f>
        <v>384938.82792307698</v>
      </c>
      <c r="K15" s="37">
        <f t="shared" si="1"/>
        <v>7.8076919890008867E-3</v>
      </c>
      <c r="L15" s="37">
        <f t="shared" si="2"/>
        <v>7.6922995503991842E-5</v>
      </c>
    </row>
    <row r="16" spans="1:12">
      <c r="A16" s="59"/>
      <c r="B16" s="27">
        <v>25</v>
      </c>
      <c r="C16" s="56" t="s">
        <v>18</v>
      </c>
      <c r="D16" s="56"/>
      <c r="E16" s="30">
        <f>RA!D20</f>
        <v>1036622.0547</v>
      </c>
      <c r="F16" s="40">
        <f>RA!I20</f>
        <v>36784.086000000003</v>
      </c>
      <c r="G16" s="31">
        <f t="shared" si="0"/>
        <v>999837.96869999997</v>
      </c>
      <c r="H16" s="42">
        <f>RA!J20</f>
        <v>3.5484568202289899</v>
      </c>
      <c r="I16" s="35">
        <f>VLOOKUP(B16,RMS!B:D,3,FALSE)</f>
        <v>1036622.0983</v>
      </c>
      <c r="J16" s="36">
        <f>VLOOKUP(B16,RMS!B:E,4,FALSE)</f>
        <v>999837.96869999997</v>
      </c>
      <c r="K16" s="37">
        <f t="shared" si="1"/>
        <v>-4.3599999975413084E-2</v>
      </c>
      <c r="L16" s="37">
        <f t="shared" si="2"/>
        <v>0</v>
      </c>
    </row>
    <row r="17" spans="1:12">
      <c r="A17" s="59"/>
      <c r="B17" s="27">
        <v>26</v>
      </c>
      <c r="C17" s="56" t="s">
        <v>19</v>
      </c>
      <c r="D17" s="56"/>
      <c r="E17" s="30">
        <f>RA!D21</f>
        <v>318655.73830000003</v>
      </c>
      <c r="F17" s="40">
        <f>RA!I21</f>
        <v>25419.996599999999</v>
      </c>
      <c r="G17" s="31">
        <f t="shared" si="0"/>
        <v>293235.74170000001</v>
      </c>
      <c r="H17" s="42">
        <f>RA!J21</f>
        <v>7.9772599532063699</v>
      </c>
      <c r="I17" s="35">
        <f>VLOOKUP(B17,RMS!B:D,3,FALSE)</f>
        <v>318655.67980573297</v>
      </c>
      <c r="J17" s="36">
        <f>VLOOKUP(B17,RMS!B:E,4,FALSE)</f>
        <v>293235.74165430001</v>
      </c>
      <c r="K17" s="37">
        <f t="shared" si="1"/>
        <v>5.8494267053902149E-2</v>
      </c>
      <c r="L17" s="37">
        <f t="shared" si="2"/>
        <v>4.5699998736381531E-5</v>
      </c>
    </row>
    <row r="18" spans="1:12">
      <c r="A18" s="59"/>
      <c r="B18" s="27">
        <v>27</v>
      </c>
      <c r="C18" s="56" t="s">
        <v>20</v>
      </c>
      <c r="D18" s="56"/>
      <c r="E18" s="30">
        <f>RA!D22</f>
        <v>1150935.2833</v>
      </c>
      <c r="F18" s="40">
        <f>RA!I22</f>
        <v>144006.7781</v>
      </c>
      <c r="G18" s="31">
        <f t="shared" si="0"/>
        <v>1006928.5052</v>
      </c>
      <c r="H18" s="42">
        <f>RA!J22</f>
        <v>12.512152524084501</v>
      </c>
      <c r="I18" s="35">
        <f>VLOOKUP(B18,RMS!B:D,3,FALSE)</f>
        <v>1150935.5028796501</v>
      </c>
      <c r="J18" s="36">
        <f>VLOOKUP(B18,RMS!B:E,4,FALSE)</f>
        <v>1006928.5057177</v>
      </c>
      <c r="K18" s="37">
        <f t="shared" si="1"/>
        <v>-0.21957965008914471</v>
      </c>
      <c r="L18" s="37">
        <f t="shared" si="2"/>
        <v>-5.1769998390227556E-4</v>
      </c>
    </row>
    <row r="19" spans="1:12">
      <c r="A19" s="59"/>
      <c r="B19" s="27">
        <v>29</v>
      </c>
      <c r="C19" s="56" t="s">
        <v>21</v>
      </c>
      <c r="D19" s="56"/>
      <c r="E19" s="30">
        <f>RA!D23</f>
        <v>2513583.7376000001</v>
      </c>
      <c r="F19" s="40">
        <f>RA!I23</f>
        <v>101293.6113</v>
      </c>
      <c r="G19" s="31">
        <f t="shared" si="0"/>
        <v>2412290.1263000001</v>
      </c>
      <c r="H19" s="42">
        <f>RA!J23</f>
        <v>4.0298482912972799</v>
      </c>
      <c r="I19" s="35">
        <f>VLOOKUP(B19,RMS!B:D,3,FALSE)</f>
        <v>2513584.9188119699</v>
      </c>
      <c r="J19" s="36">
        <f>VLOOKUP(B19,RMS!B:E,4,FALSE)</f>
        <v>2412290.1594521399</v>
      </c>
      <c r="K19" s="37">
        <f t="shared" si="1"/>
        <v>-1.1812119698151946</v>
      </c>
      <c r="L19" s="37">
        <f t="shared" si="2"/>
        <v>-3.3152139745652676E-2</v>
      </c>
    </row>
    <row r="20" spans="1:12">
      <c r="A20" s="59"/>
      <c r="B20" s="27">
        <v>31</v>
      </c>
      <c r="C20" s="56" t="s">
        <v>22</v>
      </c>
      <c r="D20" s="56"/>
      <c r="E20" s="30">
        <f>RA!D24</f>
        <v>311998.03690000001</v>
      </c>
      <c r="F20" s="40">
        <f>RA!I24</f>
        <v>48408.494599999998</v>
      </c>
      <c r="G20" s="31">
        <f t="shared" si="0"/>
        <v>263589.54230000003</v>
      </c>
      <c r="H20" s="42">
        <f>RA!J24</f>
        <v>15.5156407652384</v>
      </c>
      <c r="I20" s="35">
        <f>VLOOKUP(B20,RMS!B:D,3,FALSE)</f>
        <v>311998.082196642</v>
      </c>
      <c r="J20" s="36">
        <f>VLOOKUP(B20,RMS!B:E,4,FALSE)</f>
        <v>263589.526868249</v>
      </c>
      <c r="K20" s="37">
        <f t="shared" si="1"/>
        <v>-4.5296641997992992E-2</v>
      </c>
      <c r="L20" s="37">
        <f t="shared" si="2"/>
        <v>1.5431751031428576E-2</v>
      </c>
    </row>
    <row r="21" spans="1:12">
      <c r="A21" s="59"/>
      <c r="B21" s="27">
        <v>32</v>
      </c>
      <c r="C21" s="56" t="s">
        <v>23</v>
      </c>
      <c r="D21" s="56"/>
      <c r="E21" s="30">
        <f>RA!D25</f>
        <v>222282.08300000001</v>
      </c>
      <c r="F21" s="40">
        <f>RA!I25</f>
        <v>22415.732499999998</v>
      </c>
      <c r="G21" s="31">
        <f t="shared" si="0"/>
        <v>199866.3505</v>
      </c>
      <c r="H21" s="42">
        <f>RA!J25</f>
        <v>10.084363164799001</v>
      </c>
      <c r="I21" s="35">
        <f>VLOOKUP(B21,RMS!B:D,3,FALSE)</f>
        <v>222282.08318616601</v>
      </c>
      <c r="J21" s="36">
        <f>VLOOKUP(B21,RMS!B:E,4,FALSE)</f>
        <v>199866.36326070401</v>
      </c>
      <c r="K21" s="37">
        <f t="shared" si="1"/>
        <v>-1.8616599845699966E-4</v>
      </c>
      <c r="L21" s="37">
        <f t="shared" si="2"/>
        <v>-1.2760704004904255E-2</v>
      </c>
    </row>
    <row r="22" spans="1:12">
      <c r="A22" s="59"/>
      <c r="B22" s="27">
        <v>33</v>
      </c>
      <c r="C22" s="56" t="s">
        <v>24</v>
      </c>
      <c r="D22" s="56"/>
      <c r="E22" s="30">
        <f>RA!D26</f>
        <v>583306.47849999997</v>
      </c>
      <c r="F22" s="40">
        <f>RA!I26</f>
        <v>113351.098</v>
      </c>
      <c r="G22" s="31">
        <f t="shared" si="0"/>
        <v>469955.38049999997</v>
      </c>
      <c r="H22" s="42">
        <f>RA!J26</f>
        <v>19.432511411751801</v>
      </c>
      <c r="I22" s="35">
        <f>VLOOKUP(B22,RMS!B:D,3,FALSE)</f>
        <v>583306.47170840297</v>
      </c>
      <c r="J22" s="36">
        <f>VLOOKUP(B22,RMS!B:E,4,FALSE)</f>
        <v>469955.490250943</v>
      </c>
      <c r="K22" s="37">
        <f t="shared" si="1"/>
        <v>6.7915969993919134E-3</v>
      </c>
      <c r="L22" s="37">
        <f t="shared" si="2"/>
        <v>-0.10975094302557409</v>
      </c>
    </row>
    <row r="23" spans="1:12">
      <c r="A23" s="59"/>
      <c r="B23" s="27">
        <v>34</v>
      </c>
      <c r="C23" s="56" t="s">
        <v>25</v>
      </c>
      <c r="D23" s="56"/>
      <c r="E23" s="30">
        <f>RA!D27</f>
        <v>220056.84330000001</v>
      </c>
      <c r="F23" s="40">
        <f>RA!I27</f>
        <v>62815.001100000001</v>
      </c>
      <c r="G23" s="31">
        <f t="shared" si="0"/>
        <v>157241.84220000001</v>
      </c>
      <c r="H23" s="42">
        <f>RA!J27</f>
        <v>28.544897835494901</v>
      </c>
      <c r="I23" s="35">
        <f>VLOOKUP(B23,RMS!B:D,3,FALSE)</f>
        <v>220056.78058416201</v>
      </c>
      <c r="J23" s="36">
        <f>VLOOKUP(B23,RMS!B:E,4,FALSE)</f>
        <v>157241.83788435999</v>
      </c>
      <c r="K23" s="37">
        <f t="shared" si="1"/>
        <v>6.271583799389191E-2</v>
      </c>
      <c r="L23" s="37">
        <f t="shared" si="2"/>
        <v>4.3156400206498802E-3</v>
      </c>
    </row>
    <row r="24" spans="1:12">
      <c r="A24" s="59"/>
      <c r="B24" s="27">
        <v>35</v>
      </c>
      <c r="C24" s="56" t="s">
        <v>26</v>
      </c>
      <c r="D24" s="56"/>
      <c r="E24" s="30">
        <f>RA!D28</f>
        <v>860001.48620000004</v>
      </c>
      <c r="F24" s="40">
        <f>RA!I28</f>
        <v>16851.042799999999</v>
      </c>
      <c r="G24" s="31">
        <f t="shared" si="0"/>
        <v>843150.44339999999</v>
      </c>
      <c r="H24" s="42">
        <f>RA!J28</f>
        <v>1.9594201952438399</v>
      </c>
      <c r="I24" s="35">
        <f>VLOOKUP(B24,RMS!B:D,3,FALSE)</f>
        <v>860001.48640796496</v>
      </c>
      <c r="J24" s="36">
        <f>VLOOKUP(B24,RMS!B:E,4,FALSE)</f>
        <v>843150.45191414095</v>
      </c>
      <c r="K24" s="37">
        <f t="shared" si="1"/>
        <v>-2.0796491298824549E-4</v>
      </c>
      <c r="L24" s="37">
        <f t="shared" si="2"/>
        <v>-8.5141409654170275E-3</v>
      </c>
    </row>
    <row r="25" spans="1:12">
      <c r="A25" s="59"/>
      <c r="B25" s="27">
        <v>36</v>
      </c>
      <c r="C25" s="56" t="s">
        <v>27</v>
      </c>
      <c r="D25" s="56"/>
      <c r="E25" s="30">
        <f>RA!D29</f>
        <v>618421.7193</v>
      </c>
      <c r="F25" s="40">
        <f>RA!I29</f>
        <v>94366.593099999998</v>
      </c>
      <c r="G25" s="31">
        <f t="shared" si="0"/>
        <v>524055.1262</v>
      </c>
      <c r="H25" s="42">
        <f>RA!J29</f>
        <v>15.259262434510701</v>
      </c>
      <c r="I25" s="35">
        <f>VLOOKUP(B25,RMS!B:D,3,FALSE)</f>
        <v>618421.71752831899</v>
      </c>
      <c r="J25" s="36">
        <f>VLOOKUP(B25,RMS!B:E,4,FALSE)</f>
        <v>524055.049609309</v>
      </c>
      <c r="K25" s="37">
        <f t="shared" si="1"/>
        <v>1.771681010723114E-3</v>
      </c>
      <c r="L25" s="37">
        <f t="shared" si="2"/>
        <v>7.6590690994635224E-2</v>
      </c>
    </row>
    <row r="26" spans="1:12">
      <c r="A26" s="59"/>
      <c r="B26" s="27">
        <v>37</v>
      </c>
      <c r="C26" s="56" t="s">
        <v>28</v>
      </c>
      <c r="D26" s="56"/>
      <c r="E26" s="30">
        <f>RA!D30</f>
        <v>1204576.5486999999</v>
      </c>
      <c r="F26" s="40">
        <f>RA!I30</f>
        <v>183875.16769999999</v>
      </c>
      <c r="G26" s="31">
        <f t="shared" si="0"/>
        <v>1020701.3809999999</v>
      </c>
      <c r="H26" s="42">
        <f>RA!J30</f>
        <v>15.264714218323601</v>
      </c>
      <c r="I26" s="35">
        <f>VLOOKUP(B26,RMS!B:D,3,FALSE)</f>
        <v>1204576.5155716799</v>
      </c>
      <c r="J26" s="36">
        <f>VLOOKUP(B26,RMS!B:E,4,FALSE)</f>
        <v>1020701.46172344</v>
      </c>
      <c r="K26" s="37">
        <f t="shared" si="1"/>
        <v>3.3128320006653666E-2</v>
      </c>
      <c r="L26" s="37">
        <f t="shared" si="2"/>
        <v>-8.0723440041765571E-2</v>
      </c>
    </row>
    <row r="27" spans="1:12">
      <c r="A27" s="59"/>
      <c r="B27" s="27">
        <v>38</v>
      </c>
      <c r="C27" s="56" t="s">
        <v>29</v>
      </c>
      <c r="D27" s="56"/>
      <c r="E27" s="30">
        <f>RA!D31</f>
        <v>914148.32400000002</v>
      </c>
      <c r="F27" s="40">
        <f>RA!I31</f>
        <v>18136.979299999999</v>
      </c>
      <c r="G27" s="31">
        <f t="shared" si="0"/>
        <v>896011.34470000002</v>
      </c>
      <c r="H27" s="42">
        <f>RA!J31</f>
        <v>1.98403025240355</v>
      </c>
      <c r="I27" s="35">
        <f>VLOOKUP(B27,RMS!B:D,3,FALSE)</f>
        <v>914148.468516625</v>
      </c>
      <c r="J27" s="36">
        <f>VLOOKUP(B27,RMS!B:E,4,FALSE)</f>
        <v>896011.48662389396</v>
      </c>
      <c r="K27" s="37">
        <f t="shared" si="1"/>
        <v>-0.14451662497594953</v>
      </c>
      <c r="L27" s="37">
        <f t="shared" si="2"/>
        <v>-0.14192389394156635</v>
      </c>
    </row>
    <row r="28" spans="1:12">
      <c r="A28" s="59"/>
      <c r="B28" s="27">
        <v>39</v>
      </c>
      <c r="C28" s="56" t="s">
        <v>30</v>
      </c>
      <c r="D28" s="56"/>
      <c r="E28" s="30">
        <f>RA!D32</f>
        <v>128531.11169999999</v>
      </c>
      <c r="F28" s="40">
        <f>RA!I32</f>
        <v>30793.7359</v>
      </c>
      <c r="G28" s="31">
        <f t="shared" si="0"/>
        <v>97737.375799999994</v>
      </c>
      <c r="H28" s="42">
        <f>RA!J32</f>
        <v>23.958196185118702</v>
      </c>
      <c r="I28" s="35">
        <f>VLOOKUP(B28,RMS!B:D,3,FALSE)</f>
        <v>128530.958556251</v>
      </c>
      <c r="J28" s="36">
        <f>VLOOKUP(B28,RMS!B:E,4,FALSE)</f>
        <v>97737.392304727706</v>
      </c>
      <c r="K28" s="37">
        <f t="shared" si="1"/>
        <v>0.15314374899026006</v>
      </c>
      <c r="L28" s="37">
        <f t="shared" si="2"/>
        <v>-1.6504727711435407E-2</v>
      </c>
    </row>
    <row r="29" spans="1:12">
      <c r="A29" s="59"/>
      <c r="B29" s="27">
        <v>40</v>
      </c>
      <c r="C29" s="56" t="s">
        <v>31</v>
      </c>
      <c r="D29" s="56"/>
      <c r="E29" s="30">
        <f>RA!D33</f>
        <v>142.90629999999999</v>
      </c>
      <c r="F29" s="40">
        <f>RA!I33</f>
        <v>29.9847</v>
      </c>
      <c r="G29" s="31">
        <f t="shared" si="0"/>
        <v>112.92159999999998</v>
      </c>
      <c r="H29" s="42">
        <f>RA!J33</f>
        <v>20.982070069689001</v>
      </c>
      <c r="I29" s="35">
        <f>VLOOKUP(B29,RMS!B:D,3,FALSE)</f>
        <v>142.90620000000001</v>
      </c>
      <c r="J29" s="36">
        <f>VLOOKUP(B29,RMS!B:E,4,FALSE)</f>
        <v>112.9216</v>
      </c>
      <c r="K29" s="37">
        <f t="shared" si="1"/>
        <v>9.9999999974897946E-5</v>
      </c>
      <c r="L29" s="37">
        <f t="shared" si="2"/>
        <v>0</v>
      </c>
    </row>
    <row r="30" spans="1:12">
      <c r="A30" s="59"/>
      <c r="B30" s="27">
        <v>41</v>
      </c>
      <c r="C30" s="56" t="s">
        <v>40</v>
      </c>
      <c r="D30" s="56"/>
      <c r="E30" s="30">
        <f>RA!D34</f>
        <v>0</v>
      </c>
      <c r="F30" s="40">
        <f>RA!I34</f>
        <v>0</v>
      </c>
      <c r="G30" s="31">
        <f t="shared" si="0"/>
        <v>0</v>
      </c>
      <c r="H30" s="42">
        <f>RA!J34</f>
        <v>0</v>
      </c>
      <c r="I30" s="35">
        <v>0</v>
      </c>
      <c r="J30" s="36">
        <v>0</v>
      </c>
      <c r="K30" s="37">
        <f t="shared" si="1"/>
        <v>0</v>
      </c>
      <c r="L30" s="37">
        <f t="shared" si="2"/>
        <v>0</v>
      </c>
    </row>
    <row r="31" spans="1:12">
      <c r="A31" s="59"/>
      <c r="B31" s="27">
        <v>42</v>
      </c>
      <c r="C31" s="56" t="s">
        <v>32</v>
      </c>
      <c r="D31" s="56"/>
      <c r="E31" s="30">
        <f>RA!D35</f>
        <v>171773.40489999999</v>
      </c>
      <c r="F31" s="40">
        <f>RA!I35</f>
        <v>18874.541700000002</v>
      </c>
      <c r="G31" s="31">
        <f t="shared" si="0"/>
        <v>152898.86319999999</v>
      </c>
      <c r="H31" s="42">
        <f>RA!J35</f>
        <v>10.9880465552791</v>
      </c>
      <c r="I31" s="35">
        <f>VLOOKUP(B31,RMS!B:D,3,FALSE)</f>
        <v>171773.4039</v>
      </c>
      <c r="J31" s="36">
        <f>VLOOKUP(B31,RMS!B:E,4,FALSE)</f>
        <v>152898.87239999999</v>
      </c>
      <c r="K31" s="37">
        <f t="shared" si="1"/>
        <v>9.9999998928979039E-4</v>
      </c>
      <c r="L31" s="37">
        <f t="shared" si="2"/>
        <v>-9.2000000004190952E-3</v>
      </c>
    </row>
    <row r="32" spans="1:12">
      <c r="A32" s="59"/>
      <c r="B32" s="27">
        <v>71</v>
      </c>
      <c r="C32" s="56" t="s">
        <v>41</v>
      </c>
      <c r="D32" s="56"/>
      <c r="E32" s="30">
        <f>RA!D36</f>
        <v>0</v>
      </c>
      <c r="F32" s="40">
        <f>RA!I36</f>
        <v>0</v>
      </c>
      <c r="G32" s="31">
        <f t="shared" si="0"/>
        <v>0</v>
      </c>
      <c r="H32" s="42">
        <f>RA!J36</f>
        <v>0</v>
      </c>
      <c r="I32" s="35">
        <v>0</v>
      </c>
      <c r="J32" s="36">
        <v>0</v>
      </c>
      <c r="K32" s="37">
        <f t="shared" si="1"/>
        <v>0</v>
      </c>
      <c r="L32" s="37">
        <f t="shared" si="2"/>
        <v>0</v>
      </c>
    </row>
    <row r="33" spans="1:12">
      <c r="A33" s="59"/>
      <c r="B33" s="27">
        <v>72</v>
      </c>
      <c r="C33" s="56" t="s">
        <v>42</v>
      </c>
      <c r="D33" s="56"/>
      <c r="E33" s="30">
        <f>RA!D37</f>
        <v>0</v>
      </c>
      <c r="F33" s="40">
        <f>RA!I37</f>
        <v>0</v>
      </c>
      <c r="G33" s="31">
        <f t="shared" si="0"/>
        <v>0</v>
      </c>
      <c r="H33" s="42">
        <f>RA!J37</f>
        <v>0</v>
      </c>
      <c r="I33" s="35">
        <v>0</v>
      </c>
      <c r="J33" s="36">
        <v>0</v>
      </c>
      <c r="K33" s="37">
        <f t="shared" si="1"/>
        <v>0</v>
      </c>
      <c r="L33" s="37">
        <f t="shared" si="2"/>
        <v>0</v>
      </c>
    </row>
    <row r="34" spans="1:12">
      <c r="A34" s="59"/>
      <c r="B34" s="27">
        <v>73</v>
      </c>
      <c r="C34" s="56" t="s">
        <v>43</v>
      </c>
      <c r="D34" s="56"/>
      <c r="E34" s="30">
        <f>RA!D38</f>
        <v>0</v>
      </c>
      <c r="F34" s="40">
        <f>RA!I38</f>
        <v>0</v>
      </c>
      <c r="G34" s="31">
        <f t="shared" si="0"/>
        <v>0</v>
      </c>
      <c r="H34" s="42">
        <f>RA!J38</f>
        <v>0</v>
      </c>
      <c r="I34" s="35">
        <v>0</v>
      </c>
      <c r="J34" s="36">
        <v>0</v>
      </c>
      <c r="K34" s="37">
        <f t="shared" si="1"/>
        <v>0</v>
      </c>
      <c r="L34" s="37">
        <f t="shared" si="2"/>
        <v>0</v>
      </c>
    </row>
    <row r="35" spans="1:12">
      <c r="A35" s="59"/>
      <c r="B35" s="27">
        <v>75</v>
      </c>
      <c r="C35" s="56" t="s">
        <v>33</v>
      </c>
      <c r="D35" s="56"/>
      <c r="E35" s="30">
        <f>RA!D39</f>
        <v>322694.4437</v>
      </c>
      <c r="F35" s="40">
        <f>RA!I39</f>
        <v>14752.870800000001</v>
      </c>
      <c r="G35" s="31">
        <f t="shared" si="0"/>
        <v>307941.57290000003</v>
      </c>
      <c r="H35" s="42">
        <f>RA!J39</f>
        <v>4.5717771371716998</v>
      </c>
      <c r="I35" s="35">
        <f>VLOOKUP(B35,RMS!B:D,3,FALSE)</f>
        <v>322694.44444444397</v>
      </c>
      <c r="J35" s="36">
        <f>VLOOKUP(B35,RMS!B:E,4,FALSE)</f>
        <v>307941.571794872</v>
      </c>
      <c r="K35" s="37">
        <f t="shared" si="1"/>
        <v>-7.4444396886974573E-4</v>
      </c>
      <c r="L35" s="37">
        <f t="shared" si="2"/>
        <v>1.1051280307583511E-3</v>
      </c>
    </row>
    <row r="36" spans="1:12">
      <c r="A36" s="59"/>
      <c r="B36" s="27">
        <v>76</v>
      </c>
      <c r="C36" s="56" t="s">
        <v>34</v>
      </c>
      <c r="D36" s="56"/>
      <c r="E36" s="30">
        <f>RA!D40</f>
        <v>397843.02649999998</v>
      </c>
      <c r="F36" s="40">
        <f>RA!I40</f>
        <v>25352.303800000002</v>
      </c>
      <c r="G36" s="31">
        <f t="shared" si="0"/>
        <v>372490.72269999998</v>
      </c>
      <c r="H36" s="42">
        <f>RA!J40</f>
        <v>6.3724389046190799</v>
      </c>
      <c r="I36" s="35">
        <f>VLOOKUP(B36,RMS!B:D,3,FALSE)</f>
        <v>397843.02034615399</v>
      </c>
      <c r="J36" s="36">
        <f>VLOOKUP(B36,RMS!B:E,4,FALSE)</f>
        <v>372490.72117350402</v>
      </c>
      <c r="K36" s="37">
        <f t="shared" si="1"/>
        <v>6.1538459849543869E-3</v>
      </c>
      <c r="L36" s="37">
        <f t="shared" si="2"/>
        <v>1.5264959656633437E-3</v>
      </c>
    </row>
    <row r="37" spans="1:12">
      <c r="A37" s="59"/>
      <c r="B37" s="27">
        <v>77</v>
      </c>
      <c r="C37" s="56" t="s">
        <v>44</v>
      </c>
      <c r="D37" s="56"/>
      <c r="E37" s="30">
        <f>RA!D41</f>
        <v>0</v>
      </c>
      <c r="F37" s="40">
        <f>RA!I41</f>
        <v>0</v>
      </c>
      <c r="G37" s="31">
        <f t="shared" si="0"/>
        <v>0</v>
      </c>
      <c r="H37" s="42">
        <f>RA!J41</f>
        <v>0</v>
      </c>
      <c r="I37" s="35">
        <v>0</v>
      </c>
      <c r="J37" s="36">
        <v>0</v>
      </c>
      <c r="K37" s="37">
        <f t="shared" si="1"/>
        <v>0</v>
      </c>
      <c r="L37" s="37">
        <f t="shared" si="2"/>
        <v>0</v>
      </c>
    </row>
    <row r="38" spans="1:12">
      <c r="A38" s="59"/>
      <c r="B38" s="27">
        <v>78</v>
      </c>
      <c r="C38" s="56" t="s">
        <v>45</v>
      </c>
      <c r="D38" s="56"/>
      <c r="E38" s="30">
        <f>RA!D42</f>
        <v>0</v>
      </c>
      <c r="F38" s="40">
        <f>RA!I42</f>
        <v>0</v>
      </c>
      <c r="G38" s="31">
        <f t="shared" si="0"/>
        <v>0</v>
      </c>
      <c r="H38" s="42">
        <f>RA!J42</f>
        <v>0</v>
      </c>
      <c r="I38" s="35">
        <v>0</v>
      </c>
      <c r="J38" s="36">
        <v>0</v>
      </c>
      <c r="K38" s="37">
        <f t="shared" si="1"/>
        <v>0</v>
      </c>
      <c r="L38" s="37">
        <f t="shared" si="2"/>
        <v>0</v>
      </c>
    </row>
    <row r="39" spans="1:12">
      <c r="A39" s="59"/>
      <c r="B39" s="27">
        <v>99</v>
      </c>
      <c r="C39" s="56" t="s">
        <v>35</v>
      </c>
      <c r="D39" s="56"/>
      <c r="E39" s="30">
        <f>RA!D43</f>
        <v>87864.556200000006</v>
      </c>
      <c r="F39" s="40">
        <f>RA!I43</f>
        <v>7142.8332</v>
      </c>
      <c r="G39" s="31">
        <f t="shared" si="0"/>
        <v>80721.723000000013</v>
      </c>
      <c r="H39" s="42">
        <f>RA!J43</f>
        <v>8.12936809666604</v>
      </c>
      <c r="I39" s="35">
        <f>VLOOKUP(B39,RMS!B:D,3,FALSE)</f>
        <v>87864.556387565201</v>
      </c>
      <c r="J39" s="36">
        <f>VLOOKUP(B39,RMS!B:E,4,FALSE)</f>
        <v>80721.722562589799</v>
      </c>
      <c r="K39" s="37">
        <f t="shared" si="1"/>
        <v>-1.8756519421003759E-4</v>
      </c>
      <c r="L39" s="37">
        <f t="shared" si="2"/>
        <v>4.3741021363530308E-4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43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43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13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2"/>
      <c r="B5" s="3"/>
      <c r="C5" s="4"/>
      <c r="D5" s="5" t="s">
        <v>0</v>
      </c>
      <c r="E5" s="5" t="s">
        <v>56</v>
      </c>
      <c r="F5" s="5" t="s">
        <v>57</v>
      </c>
      <c r="G5" s="5" t="s">
        <v>58</v>
      </c>
      <c r="H5" s="5" t="s">
        <v>59</v>
      </c>
      <c r="I5" s="5" t="s">
        <v>1</v>
      </c>
      <c r="J5" s="5" t="s">
        <v>2</v>
      </c>
      <c r="K5" s="5" t="s">
        <v>60</v>
      </c>
      <c r="L5" s="5" t="s">
        <v>61</v>
      </c>
      <c r="M5" s="5" t="s">
        <v>62</v>
      </c>
      <c r="N5" s="5" t="s">
        <v>63</v>
      </c>
      <c r="O5" s="5" t="s">
        <v>64</v>
      </c>
      <c r="P5" s="5" t="s">
        <v>65</v>
      </c>
      <c r="Q5" s="5" t="s">
        <v>66</v>
      </c>
      <c r="R5" s="5" t="s">
        <v>67</v>
      </c>
      <c r="S5" s="5" t="s">
        <v>68</v>
      </c>
      <c r="T5" s="5" t="s">
        <v>69</v>
      </c>
      <c r="U5" s="14" t="s">
        <v>70</v>
      </c>
    </row>
    <row r="6" spans="1:23" ht="12" thickBot="1">
      <c r="A6" s="6" t="s">
        <v>3</v>
      </c>
      <c r="B6" s="65" t="s">
        <v>4</v>
      </c>
      <c r="C6" s="6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7" t="s">
        <v>5</v>
      </c>
      <c r="B7" s="68"/>
      <c r="C7" s="69"/>
      <c r="D7" s="7">
        <v>15693356.791300001</v>
      </c>
      <c r="E7" s="7">
        <v>18340166</v>
      </c>
      <c r="F7" s="44">
        <v>85.568237448341506</v>
      </c>
      <c r="G7" s="16"/>
      <c r="H7" s="16"/>
      <c r="I7" s="7">
        <v>1409842.5944999999</v>
      </c>
      <c r="J7" s="44">
        <v>8.9836904446190999</v>
      </c>
      <c r="K7" s="16"/>
      <c r="L7" s="16"/>
      <c r="M7" s="16"/>
      <c r="N7" s="7">
        <v>15693356.791300001</v>
      </c>
      <c r="O7" s="7">
        <v>1369525102.3139999</v>
      </c>
      <c r="P7" s="7">
        <v>1037017</v>
      </c>
      <c r="Q7" s="7">
        <v>1002299</v>
      </c>
      <c r="R7" s="44">
        <v>3.4638366395656401</v>
      </c>
      <c r="S7" s="7">
        <v>15.1331721575442</v>
      </c>
      <c r="T7" s="7">
        <v>18.477179204808198</v>
      </c>
      <c r="U7" s="53">
        <v>-22.097198210997099</v>
      </c>
    </row>
    <row r="8" spans="1:23" ht="12" thickBot="1">
      <c r="A8" s="70">
        <v>41487</v>
      </c>
      <c r="B8" s="63" t="s">
        <v>6</v>
      </c>
      <c r="C8" s="64"/>
      <c r="D8" s="8">
        <v>463832.59370000003</v>
      </c>
      <c r="E8" s="8">
        <v>515950</v>
      </c>
      <c r="F8" s="45">
        <v>89.898748657815702</v>
      </c>
      <c r="G8" s="9"/>
      <c r="H8" s="9"/>
      <c r="I8" s="8">
        <v>97955.070200000002</v>
      </c>
      <c r="J8" s="45">
        <v>21.1186258858203</v>
      </c>
      <c r="K8" s="9"/>
      <c r="L8" s="9"/>
      <c r="M8" s="9"/>
      <c r="N8" s="8">
        <v>463832.59370000003</v>
      </c>
      <c r="O8" s="8">
        <v>42572126.086199999</v>
      </c>
      <c r="P8" s="8">
        <v>22088</v>
      </c>
      <c r="Q8" s="8">
        <v>22481</v>
      </c>
      <c r="R8" s="45">
        <v>-1.7481428762065701</v>
      </c>
      <c r="S8" s="8">
        <v>20.999302503621902</v>
      </c>
      <c r="T8" s="8">
        <v>21.614559236688802</v>
      </c>
      <c r="U8" s="54">
        <v>-2.9298912807259598</v>
      </c>
    </row>
    <row r="9" spans="1:23" ht="12" thickBot="1">
      <c r="A9" s="71"/>
      <c r="B9" s="63" t="s">
        <v>7</v>
      </c>
      <c r="C9" s="64"/>
      <c r="D9" s="8">
        <v>94614.172699999996</v>
      </c>
      <c r="E9" s="8">
        <v>118183</v>
      </c>
      <c r="F9" s="45">
        <v>80.057345557313695</v>
      </c>
      <c r="G9" s="9"/>
      <c r="H9" s="9"/>
      <c r="I9" s="8">
        <v>20910.9035</v>
      </c>
      <c r="J9" s="45">
        <v>22.101238010402199</v>
      </c>
      <c r="K9" s="9"/>
      <c r="L9" s="9"/>
      <c r="M9" s="9"/>
      <c r="N9" s="8">
        <v>94614.172699999996</v>
      </c>
      <c r="O9" s="8">
        <v>8621539.3139999993</v>
      </c>
      <c r="P9" s="8">
        <v>6184</v>
      </c>
      <c r="Q9" s="8">
        <v>6303</v>
      </c>
      <c r="R9" s="45">
        <v>-1.88798984610503</v>
      </c>
      <c r="S9" s="8">
        <v>15.299833877749</v>
      </c>
      <c r="T9" s="8">
        <v>28.544306996668301</v>
      </c>
      <c r="U9" s="54">
        <v>-86.566123689624007</v>
      </c>
    </row>
    <row r="10" spans="1:23" ht="12" thickBot="1">
      <c r="A10" s="71"/>
      <c r="B10" s="63" t="s">
        <v>8</v>
      </c>
      <c r="C10" s="64"/>
      <c r="D10" s="8">
        <v>133553.96969999999</v>
      </c>
      <c r="E10" s="8">
        <v>165675</v>
      </c>
      <c r="F10" s="45">
        <v>80.612023358985994</v>
      </c>
      <c r="G10" s="9"/>
      <c r="H10" s="9"/>
      <c r="I10" s="8">
        <v>33511.918599999997</v>
      </c>
      <c r="J10" s="45">
        <v>25.092416702608901</v>
      </c>
      <c r="K10" s="9"/>
      <c r="L10" s="9"/>
      <c r="M10" s="9"/>
      <c r="N10" s="8">
        <v>133553.96969999999</v>
      </c>
      <c r="O10" s="8">
        <v>13581109.226199999</v>
      </c>
      <c r="P10" s="8">
        <v>97079</v>
      </c>
      <c r="Q10" s="8">
        <v>95107</v>
      </c>
      <c r="R10" s="45">
        <v>2.07345410958184</v>
      </c>
      <c r="S10" s="8">
        <v>1.3757246129441001</v>
      </c>
      <c r="T10" s="8">
        <v>2.4630960055516402</v>
      </c>
      <c r="U10" s="54">
        <v>-79.039902490407101</v>
      </c>
    </row>
    <row r="11" spans="1:23" ht="12" thickBot="1">
      <c r="A11" s="71"/>
      <c r="B11" s="63" t="s">
        <v>9</v>
      </c>
      <c r="C11" s="64"/>
      <c r="D11" s="8">
        <v>37488.147700000001</v>
      </c>
      <c r="E11" s="8">
        <v>52459</v>
      </c>
      <c r="F11" s="45">
        <v>71.461803884938703</v>
      </c>
      <c r="G11" s="9"/>
      <c r="H11" s="9"/>
      <c r="I11" s="8">
        <v>6711.6949999999997</v>
      </c>
      <c r="J11" s="45">
        <v>17.9035119411888</v>
      </c>
      <c r="K11" s="9"/>
      <c r="L11" s="9"/>
      <c r="M11" s="9"/>
      <c r="N11" s="8">
        <v>37488.147700000001</v>
      </c>
      <c r="O11" s="8">
        <v>4716011.4420999996</v>
      </c>
      <c r="P11" s="8">
        <v>2390</v>
      </c>
      <c r="Q11" s="8">
        <v>2435</v>
      </c>
      <c r="R11" s="45">
        <v>-1.84804928131417</v>
      </c>
      <c r="S11" s="8">
        <v>15.6854174476987</v>
      </c>
      <c r="T11" s="8">
        <v>17.014854004106802</v>
      </c>
      <c r="U11" s="54">
        <v>-8.4756211356241202</v>
      </c>
    </row>
    <row r="12" spans="1:23" ht="12" thickBot="1">
      <c r="A12" s="71"/>
      <c r="B12" s="63" t="s">
        <v>10</v>
      </c>
      <c r="C12" s="64"/>
      <c r="D12" s="8">
        <v>120792.6492</v>
      </c>
      <c r="E12" s="8">
        <v>155755</v>
      </c>
      <c r="F12" s="45">
        <v>77.552983339218599</v>
      </c>
      <c r="G12" s="9"/>
      <c r="H12" s="9"/>
      <c r="I12" s="8">
        <v>7696.8924999999999</v>
      </c>
      <c r="J12" s="45">
        <v>6.3719874934243901</v>
      </c>
      <c r="K12" s="9"/>
      <c r="L12" s="9"/>
      <c r="M12" s="9"/>
      <c r="N12" s="8">
        <v>120792.6492</v>
      </c>
      <c r="O12" s="8">
        <v>18179155.6767</v>
      </c>
      <c r="P12" s="8">
        <v>1807</v>
      </c>
      <c r="Q12" s="8">
        <v>1763</v>
      </c>
      <c r="R12" s="45">
        <v>2.4957458876914398</v>
      </c>
      <c r="S12" s="8">
        <v>66.847066519092394</v>
      </c>
      <c r="T12" s="8">
        <v>88.232257005104898</v>
      </c>
      <c r="U12" s="54">
        <v>-31.991217565103799</v>
      </c>
    </row>
    <row r="13" spans="1:23" ht="12" thickBot="1">
      <c r="A13" s="71"/>
      <c r="B13" s="63" t="s">
        <v>11</v>
      </c>
      <c r="C13" s="64"/>
      <c r="D13" s="8">
        <v>254583.4197</v>
      </c>
      <c r="E13" s="8">
        <v>356133</v>
      </c>
      <c r="F13" s="45">
        <v>71.485489887205105</v>
      </c>
      <c r="G13" s="9"/>
      <c r="H13" s="9"/>
      <c r="I13" s="8">
        <v>60500.655200000001</v>
      </c>
      <c r="J13" s="45">
        <v>23.764570085237199</v>
      </c>
      <c r="K13" s="9"/>
      <c r="L13" s="9"/>
      <c r="M13" s="9"/>
      <c r="N13" s="8">
        <v>254583.4197</v>
      </c>
      <c r="O13" s="8">
        <v>24010919.933899999</v>
      </c>
      <c r="P13" s="8">
        <v>11021</v>
      </c>
      <c r="Q13" s="8">
        <v>10784</v>
      </c>
      <c r="R13" s="45">
        <v>2.19770029673592</v>
      </c>
      <c r="S13" s="8">
        <v>23.099847536521199</v>
      </c>
      <c r="T13" s="8">
        <v>30.0729971902819</v>
      </c>
      <c r="U13" s="54">
        <v>-30.186994276633499</v>
      </c>
    </row>
    <row r="14" spans="1:23" ht="12" thickBot="1">
      <c r="A14" s="71"/>
      <c r="B14" s="63" t="s">
        <v>12</v>
      </c>
      <c r="C14" s="64"/>
      <c r="D14" s="8">
        <v>131805.70569999999</v>
      </c>
      <c r="E14" s="8">
        <v>156867</v>
      </c>
      <c r="F14" s="45">
        <v>84.023858236595302</v>
      </c>
      <c r="G14" s="9"/>
      <c r="H14" s="9"/>
      <c r="I14" s="8">
        <v>4822.4675999999999</v>
      </c>
      <c r="J14" s="45">
        <v>3.6587699860097902</v>
      </c>
      <c r="K14" s="9"/>
      <c r="L14" s="9"/>
      <c r="M14" s="9"/>
      <c r="N14" s="8">
        <v>131805.70569999999</v>
      </c>
      <c r="O14" s="8">
        <v>13545805.427999999</v>
      </c>
      <c r="P14" s="8">
        <v>2844</v>
      </c>
      <c r="Q14" s="8">
        <v>3008</v>
      </c>
      <c r="R14" s="45">
        <v>-5.4521276595744697</v>
      </c>
      <c r="S14" s="8">
        <v>46.345184845288301</v>
      </c>
      <c r="T14" s="8">
        <v>45.328515425531897</v>
      </c>
      <c r="U14" s="54">
        <v>2.19368942674476</v>
      </c>
    </row>
    <row r="15" spans="1:23" ht="12" thickBot="1">
      <c r="A15" s="71"/>
      <c r="B15" s="63" t="s">
        <v>13</v>
      </c>
      <c r="C15" s="64"/>
      <c r="D15" s="8">
        <v>82970.800499999998</v>
      </c>
      <c r="E15" s="8">
        <v>98560</v>
      </c>
      <c r="F15" s="45">
        <v>84.183036221590896</v>
      </c>
      <c r="G15" s="9"/>
      <c r="H15" s="9"/>
      <c r="I15" s="8">
        <v>5471.3253000000004</v>
      </c>
      <c r="J15" s="45">
        <v>6.5942780677402304</v>
      </c>
      <c r="K15" s="9"/>
      <c r="L15" s="9"/>
      <c r="M15" s="9"/>
      <c r="N15" s="8">
        <v>82970.800499999998</v>
      </c>
      <c r="O15" s="8">
        <v>9090521.7116999999</v>
      </c>
      <c r="P15" s="8">
        <v>4213</v>
      </c>
      <c r="Q15" s="8">
        <v>4482</v>
      </c>
      <c r="R15" s="45">
        <v>-6.0017849174475701</v>
      </c>
      <c r="S15" s="8">
        <v>19.693994896748201</v>
      </c>
      <c r="T15" s="8">
        <v>20.499821664435501</v>
      </c>
      <c r="U15" s="54">
        <v>-4.0917384812586599</v>
      </c>
    </row>
    <row r="16" spans="1:23" ht="12" thickBot="1">
      <c r="A16" s="71"/>
      <c r="B16" s="63" t="s">
        <v>14</v>
      </c>
      <c r="C16" s="64"/>
      <c r="D16" s="8">
        <v>900891.57880000002</v>
      </c>
      <c r="E16" s="8">
        <v>906831</v>
      </c>
      <c r="F16" s="45">
        <v>99.345035491728893</v>
      </c>
      <c r="G16" s="9"/>
      <c r="H16" s="9"/>
      <c r="I16" s="8">
        <v>-23296.015500000001</v>
      </c>
      <c r="J16" s="45">
        <v>-2.5858844780223902</v>
      </c>
      <c r="K16" s="9"/>
      <c r="L16" s="9"/>
      <c r="M16" s="9"/>
      <c r="N16" s="8">
        <v>900891.57880000002</v>
      </c>
      <c r="O16" s="8">
        <v>76835746.423500001</v>
      </c>
      <c r="P16" s="8">
        <v>76348</v>
      </c>
      <c r="Q16" s="8">
        <v>76021</v>
      </c>
      <c r="R16" s="45">
        <v>0.43014430223227201</v>
      </c>
      <c r="S16" s="8">
        <v>11.799805873107401</v>
      </c>
      <c r="T16" s="8">
        <v>12.4049530116678</v>
      </c>
      <c r="U16" s="54">
        <v>-5.1284499513644697</v>
      </c>
    </row>
    <row r="17" spans="1:21" ht="12" thickBot="1">
      <c r="A17" s="71"/>
      <c r="B17" s="63" t="s">
        <v>15</v>
      </c>
      <c r="C17" s="64"/>
      <c r="D17" s="8">
        <v>413795.8971</v>
      </c>
      <c r="E17" s="8">
        <v>848206</v>
      </c>
      <c r="F17" s="45">
        <v>48.784834945756103</v>
      </c>
      <c r="G17" s="9"/>
      <c r="H17" s="9"/>
      <c r="I17" s="8">
        <v>53347.716099999998</v>
      </c>
      <c r="J17" s="45">
        <v>12.892277684210001</v>
      </c>
      <c r="K17" s="9"/>
      <c r="L17" s="9"/>
      <c r="M17" s="9"/>
      <c r="N17" s="8">
        <v>413795.8971</v>
      </c>
      <c r="O17" s="8">
        <v>54205006.941399999</v>
      </c>
      <c r="P17" s="8">
        <v>12105</v>
      </c>
      <c r="Q17" s="8">
        <v>12488</v>
      </c>
      <c r="R17" s="45">
        <v>-3.06694426649584</v>
      </c>
      <c r="S17" s="8">
        <v>34.183882453531602</v>
      </c>
      <c r="T17" s="8">
        <v>80.335149343369594</v>
      </c>
      <c r="U17" s="54">
        <v>-135.00885088922999</v>
      </c>
    </row>
    <row r="18" spans="1:21" ht="12" thickBot="1">
      <c r="A18" s="71"/>
      <c r="B18" s="63" t="s">
        <v>16</v>
      </c>
      <c r="C18" s="64"/>
      <c r="D18" s="8">
        <v>1571474.4780999999</v>
      </c>
      <c r="E18" s="8">
        <v>1732503</v>
      </c>
      <c r="F18" s="45">
        <v>90.705440515831697</v>
      </c>
      <c r="G18" s="9"/>
      <c r="H18" s="9"/>
      <c r="I18" s="8">
        <v>138362.3475</v>
      </c>
      <c r="J18" s="45">
        <v>8.8046194467814605</v>
      </c>
      <c r="K18" s="9"/>
      <c r="L18" s="9"/>
      <c r="M18" s="9"/>
      <c r="N18" s="8">
        <v>1571474.4780999999</v>
      </c>
      <c r="O18" s="8">
        <v>132941128.9753</v>
      </c>
      <c r="P18" s="8">
        <v>89710</v>
      </c>
      <c r="Q18" s="8">
        <v>90947</v>
      </c>
      <c r="R18" s="45">
        <v>-1.36013282461214</v>
      </c>
      <c r="S18" s="8">
        <v>17.5172720778063</v>
      </c>
      <c r="T18" s="8">
        <v>19.279757056307499</v>
      </c>
      <c r="U18" s="54">
        <v>-10.061412363025701</v>
      </c>
    </row>
    <row r="19" spans="1:21" ht="12" thickBot="1">
      <c r="A19" s="71"/>
      <c r="B19" s="63" t="s">
        <v>17</v>
      </c>
      <c r="C19" s="64"/>
      <c r="D19" s="8">
        <v>424115.59529999999</v>
      </c>
      <c r="E19" s="8">
        <v>522662</v>
      </c>
      <c r="F19" s="45">
        <v>81.145289938813207</v>
      </c>
      <c r="G19" s="9"/>
      <c r="H19" s="9"/>
      <c r="I19" s="8">
        <v>39176.7673</v>
      </c>
      <c r="J19" s="45">
        <v>9.2372852434931403</v>
      </c>
      <c r="K19" s="9"/>
      <c r="L19" s="9"/>
      <c r="M19" s="9"/>
      <c r="N19" s="8">
        <v>424115.59529999999</v>
      </c>
      <c r="O19" s="8">
        <v>48046665.061399996</v>
      </c>
      <c r="P19" s="8">
        <v>9457</v>
      </c>
      <c r="Q19" s="8">
        <v>10815</v>
      </c>
      <c r="R19" s="45">
        <v>-12.556634304207099</v>
      </c>
      <c r="S19" s="8">
        <v>44.846737369144599</v>
      </c>
      <c r="T19" s="8">
        <v>97.724233102172903</v>
      </c>
      <c r="U19" s="54">
        <v>-117.907118410378</v>
      </c>
    </row>
    <row r="20" spans="1:21" ht="12" thickBot="1">
      <c r="A20" s="71"/>
      <c r="B20" s="63" t="s">
        <v>18</v>
      </c>
      <c r="C20" s="64"/>
      <c r="D20" s="8">
        <v>1036622.0547</v>
      </c>
      <c r="E20" s="8">
        <v>1007165</v>
      </c>
      <c r="F20" s="45">
        <v>102.92474963883799</v>
      </c>
      <c r="G20" s="9"/>
      <c r="H20" s="9"/>
      <c r="I20" s="8">
        <v>36784.086000000003</v>
      </c>
      <c r="J20" s="45">
        <v>3.5484568202289899</v>
      </c>
      <c r="K20" s="9"/>
      <c r="L20" s="9"/>
      <c r="M20" s="9"/>
      <c r="N20" s="8">
        <v>1036622.0547</v>
      </c>
      <c r="O20" s="8">
        <v>80347545.575299993</v>
      </c>
      <c r="P20" s="8">
        <v>37322</v>
      </c>
      <c r="Q20" s="8">
        <v>34545</v>
      </c>
      <c r="R20" s="45">
        <v>8.0387899840787398</v>
      </c>
      <c r="S20" s="8">
        <v>27.775093904399601</v>
      </c>
      <c r="T20" s="8">
        <v>40.002784171370699</v>
      </c>
      <c r="U20" s="54">
        <v>-44.023938529454497</v>
      </c>
    </row>
    <row r="21" spans="1:21" ht="12" thickBot="1">
      <c r="A21" s="71"/>
      <c r="B21" s="63" t="s">
        <v>19</v>
      </c>
      <c r="C21" s="64"/>
      <c r="D21" s="8">
        <v>318655.73830000003</v>
      </c>
      <c r="E21" s="8">
        <v>405025</v>
      </c>
      <c r="F21" s="45">
        <v>78.675572693043705</v>
      </c>
      <c r="G21" s="9"/>
      <c r="H21" s="9"/>
      <c r="I21" s="8">
        <v>25419.996599999999</v>
      </c>
      <c r="J21" s="45">
        <v>7.9772599532063699</v>
      </c>
      <c r="K21" s="9"/>
      <c r="L21" s="9"/>
      <c r="M21" s="9"/>
      <c r="N21" s="8">
        <v>318655.73830000003</v>
      </c>
      <c r="O21" s="8">
        <v>28384175.109999999</v>
      </c>
      <c r="P21" s="8">
        <v>31856</v>
      </c>
      <c r="Q21" s="8">
        <v>31676</v>
      </c>
      <c r="R21" s="45">
        <v>0.56825356736962496</v>
      </c>
      <c r="S21" s="8">
        <v>10.003005345931699</v>
      </c>
      <c r="T21" s="8">
        <v>10.4412564054805</v>
      </c>
      <c r="U21" s="54">
        <v>-4.38119389516309</v>
      </c>
    </row>
    <row r="22" spans="1:21" ht="12" thickBot="1">
      <c r="A22" s="71"/>
      <c r="B22" s="63" t="s">
        <v>20</v>
      </c>
      <c r="C22" s="64"/>
      <c r="D22" s="8">
        <v>1150935.2833</v>
      </c>
      <c r="E22" s="8">
        <v>1023101</v>
      </c>
      <c r="F22" s="45">
        <v>112.494786272323</v>
      </c>
      <c r="G22" s="9"/>
      <c r="H22" s="9"/>
      <c r="I22" s="8">
        <v>144006.7781</v>
      </c>
      <c r="J22" s="45">
        <v>12.512152524084501</v>
      </c>
      <c r="K22" s="9"/>
      <c r="L22" s="9"/>
      <c r="M22" s="9"/>
      <c r="N22" s="8">
        <v>1150935.2833</v>
      </c>
      <c r="O22" s="8">
        <v>102784272.536</v>
      </c>
      <c r="P22" s="8">
        <v>79719</v>
      </c>
      <c r="Q22" s="8">
        <v>80489</v>
      </c>
      <c r="R22" s="45">
        <v>-0.95665246182707897</v>
      </c>
      <c r="S22" s="8">
        <v>14.4374024172406</v>
      </c>
      <c r="T22" s="8">
        <v>14.590896876591801</v>
      </c>
      <c r="U22" s="54">
        <v>-1.06317227237483</v>
      </c>
    </row>
    <row r="23" spans="1:21" ht="12" thickBot="1">
      <c r="A23" s="71"/>
      <c r="B23" s="63" t="s">
        <v>21</v>
      </c>
      <c r="C23" s="64"/>
      <c r="D23" s="8">
        <v>2513583.7376000001</v>
      </c>
      <c r="E23" s="8">
        <v>2437479</v>
      </c>
      <c r="F23" s="45">
        <v>103.122272544707</v>
      </c>
      <c r="G23" s="9"/>
      <c r="H23" s="9"/>
      <c r="I23" s="8">
        <v>101293.6113</v>
      </c>
      <c r="J23" s="45">
        <v>4.0298482912972799</v>
      </c>
      <c r="K23" s="9"/>
      <c r="L23" s="9"/>
      <c r="M23" s="9"/>
      <c r="N23" s="8">
        <v>2513583.7376000001</v>
      </c>
      <c r="O23" s="8">
        <v>209048386.96200001</v>
      </c>
      <c r="P23" s="8">
        <v>86361</v>
      </c>
      <c r="Q23" s="8">
        <v>84122</v>
      </c>
      <c r="R23" s="45">
        <v>2.6616105180571101</v>
      </c>
      <c r="S23" s="8">
        <v>29.1055422887646</v>
      </c>
      <c r="T23" s="8">
        <v>34.567445838187403</v>
      </c>
      <c r="U23" s="54">
        <v>-18.765853923055801</v>
      </c>
    </row>
    <row r="24" spans="1:21" ht="12" thickBot="1">
      <c r="A24" s="71"/>
      <c r="B24" s="63" t="s">
        <v>22</v>
      </c>
      <c r="C24" s="64"/>
      <c r="D24" s="8">
        <v>311998.03690000001</v>
      </c>
      <c r="E24" s="8">
        <v>387862</v>
      </c>
      <c r="F24" s="45">
        <v>80.440475452609405</v>
      </c>
      <c r="G24" s="9"/>
      <c r="H24" s="9"/>
      <c r="I24" s="8">
        <v>48408.494599999998</v>
      </c>
      <c r="J24" s="45">
        <v>15.5156407652384</v>
      </c>
      <c r="K24" s="9"/>
      <c r="L24" s="9"/>
      <c r="M24" s="9"/>
      <c r="N24" s="8">
        <v>311998.03690000001</v>
      </c>
      <c r="O24" s="8">
        <v>23540325.5416</v>
      </c>
      <c r="P24" s="8">
        <v>36259</v>
      </c>
      <c r="Q24" s="8">
        <v>35238</v>
      </c>
      <c r="R24" s="45">
        <v>2.8974402633520602</v>
      </c>
      <c r="S24" s="8">
        <v>8.6047060564273696</v>
      </c>
      <c r="T24" s="8">
        <v>9.1133922952494508</v>
      </c>
      <c r="U24" s="54">
        <v>-5.9117212777083701</v>
      </c>
    </row>
    <row r="25" spans="1:21" ht="12" thickBot="1">
      <c r="A25" s="71"/>
      <c r="B25" s="63" t="s">
        <v>23</v>
      </c>
      <c r="C25" s="64"/>
      <c r="D25" s="8">
        <v>222282.08300000001</v>
      </c>
      <c r="E25" s="8">
        <v>251874</v>
      </c>
      <c r="F25" s="45">
        <v>88.251301444372999</v>
      </c>
      <c r="G25" s="9"/>
      <c r="H25" s="9"/>
      <c r="I25" s="8">
        <v>22415.732499999998</v>
      </c>
      <c r="J25" s="45">
        <v>10.084363164799001</v>
      </c>
      <c r="K25" s="9"/>
      <c r="L25" s="9"/>
      <c r="M25" s="9"/>
      <c r="N25" s="8">
        <v>222282.08300000001</v>
      </c>
      <c r="O25" s="8">
        <v>17861513.668900002</v>
      </c>
      <c r="P25" s="8">
        <v>18854</v>
      </c>
      <c r="Q25" s="8">
        <v>18627</v>
      </c>
      <c r="R25" s="45">
        <v>1.21866108337361</v>
      </c>
      <c r="S25" s="8">
        <v>11.789651161557201</v>
      </c>
      <c r="T25" s="8">
        <v>18.7418348741075</v>
      </c>
      <c r="U25" s="54">
        <v>-58.968527713690001</v>
      </c>
    </row>
    <row r="26" spans="1:21" ht="12" thickBot="1">
      <c r="A26" s="71"/>
      <c r="B26" s="63" t="s">
        <v>24</v>
      </c>
      <c r="C26" s="64"/>
      <c r="D26" s="8">
        <v>583306.47849999997</v>
      </c>
      <c r="E26" s="8">
        <v>650680</v>
      </c>
      <c r="F26" s="45">
        <v>89.645675063010998</v>
      </c>
      <c r="G26" s="9"/>
      <c r="H26" s="9"/>
      <c r="I26" s="8">
        <v>113351.098</v>
      </c>
      <c r="J26" s="45">
        <v>19.432511411751801</v>
      </c>
      <c r="K26" s="9"/>
      <c r="L26" s="9"/>
      <c r="M26" s="9"/>
      <c r="N26" s="8">
        <v>583306.47849999997</v>
      </c>
      <c r="O26" s="8">
        <v>48625399.374499999</v>
      </c>
      <c r="P26" s="8">
        <v>47700</v>
      </c>
      <c r="Q26" s="8">
        <v>43876</v>
      </c>
      <c r="R26" s="45">
        <v>8.7154708724587397</v>
      </c>
      <c r="S26" s="8">
        <v>12.228647348008399</v>
      </c>
      <c r="T26" s="8">
        <v>18.784343996718</v>
      </c>
      <c r="U26" s="54">
        <v>-53.609336029935697</v>
      </c>
    </row>
    <row r="27" spans="1:21" ht="12" thickBot="1">
      <c r="A27" s="71"/>
      <c r="B27" s="63" t="s">
        <v>25</v>
      </c>
      <c r="C27" s="64"/>
      <c r="D27" s="8">
        <v>220056.84330000001</v>
      </c>
      <c r="E27" s="8">
        <v>272758</v>
      </c>
      <c r="F27" s="45">
        <v>80.678419441409602</v>
      </c>
      <c r="G27" s="9"/>
      <c r="H27" s="9"/>
      <c r="I27" s="8">
        <v>62815.001100000001</v>
      </c>
      <c r="J27" s="45">
        <v>28.544897835494901</v>
      </c>
      <c r="K27" s="9"/>
      <c r="L27" s="9"/>
      <c r="M27" s="9"/>
      <c r="N27" s="8">
        <v>220056.84330000001</v>
      </c>
      <c r="O27" s="8">
        <v>19769459.868500002</v>
      </c>
      <c r="P27" s="8">
        <v>35957</v>
      </c>
      <c r="Q27" s="8">
        <v>36283</v>
      </c>
      <c r="R27" s="45">
        <v>-0.89849240691233201</v>
      </c>
      <c r="S27" s="8">
        <v>6.1200000917762898</v>
      </c>
      <c r="T27" s="8">
        <v>6.2056861009288102</v>
      </c>
      <c r="U27" s="54">
        <v>-1.4000981677706601</v>
      </c>
    </row>
    <row r="28" spans="1:21" ht="12" thickBot="1">
      <c r="A28" s="71"/>
      <c r="B28" s="63" t="s">
        <v>26</v>
      </c>
      <c r="C28" s="64"/>
      <c r="D28" s="8">
        <v>860001.48620000004</v>
      </c>
      <c r="E28" s="8">
        <v>860725</v>
      </c>
      <c r="F28" s="45">
        <v>99.915941351767401</v>
      </c>
      <c r="G28" s="9"/>
      <c r="H28" s="9"/>
      <c r="I28" s="8">
        <v>16851.042799999999</v>
      </c>
      <c r="J28" s="45">
        <v>1.9594201952438399</v>
      </c>
      <c r="K28" s="9"/>
      <c r="L28" s="9"/>
      <c r="M28" s="9"/>
      <c r="N28" s="8">
        <v>860001.48620000004</v>
      </c>
      <c r="O28" s="8">
        <v>68925965.411599994</v>
      </c>
      <c r="P28" s="8">
        <v>50885</v>
      </c>
      <c r="Q28" s="8">
        <v>49640</v>
      </c>
      <c r="R28" s="45">
        <v>2.5080580177276399</v>
      </c>
      <c r="S28" s="8">
        <v>16.900884075857299</v>
      </c>
      <c r="T28" s="8">
        <v>18.137086351732499</v>
      </c>
      <c r="U28" s="54">
        <v>-7.3144237326676196</v>
      </c>
    </row>
    <row r="29" spans="1:21" ht="12" thickBot="1">
      <c r="A29" s="71"/>
      <c r="B29" s="63" t="s">
        <v>27</v>
      </c>
      <c r="C29" s="64"/>
      <c r="D29" s="8">
        <v>618421.7193</v>
      </c>
      <c r="E29" s="8">
        <v>623526</v>
      </c>
      <c r="F29" s="45">
        <v>99.181384465122605</v>
      </c>
      <c r="G29" s="9"/>
      <c r="H29" s="9"/>
      <c r="I29" s="8">
        <v>94366.593099999998</v>
      </c>
      <c r="J29" s="45">
        <v>15.259262434510701</v>
      </c>
      <c r="K29" s="9"/>
      <c r="L29" s="9"/>
      <c r="M29" s="9"/>
      <c r="N29" s="8">
        <v>618421.7193</v>
      </c>
      <c r="O29" s="8">
        <v>48758827.650200002</v>
      </c>
      <c r="P29" s="8">
        <v>104365</v>
      </c>
      <c r="Q29" s="8">
        <v>98736</v>
      </c>
      <c r="R29" s="45">
        <v>5.7010614163020703</v>
      </c>
      <c r="S29" s="8">
        <v>5.9255662271834399</v>
      </c>
      <c r="T29" s="8">
        <v>6.8071466091395196</v>
      </c>
      <c r="U29" s="54">
        <v>-14.8775720016738</v>
      </c>
    </row>
    <row r="30" spans="1:21" ht="12" thickBot="1">
      <c r="A30" s="71"/>
      <c r="B30" s="63" t="s">
        <v>28</v>
      </c>
      <c r="C30" s="64"/>
      <c r="D30" s="8">
        <v>1204576.5486999999</v>
      </c>
      <c r="E30" s="8">
        <v>1148968</v>
      </c>
      <c r="F30" s="45">
        <v>104.839869230475</v>
      </c>
      <c r="G30" s="9"/>
      <c r="H30" s="9"/>
      <c r="I30" s="8">
        <v>183875.16769999999</v>
      </c>
      <c r="J30" s="45">
        <v>15.264714218323601</v>
      </c>
      <c r="K30" s="9"/>
      <c r="L30" s="9"/>
      <c r="M30" s="9"/>
      <c r="N30" s="8">
        <v>1204576.5486999999</v>
      </c>
      <c r="O30" s="8">
        <v>103584769.03929999</v>
      </c>
      <c r="P30" s="8">
        <v>88985</v>
      </c>
      <c r="Q30" s="8">
        <v>82485</v>
      </c>
      <c r="R30" s="45">
        <v>7.8802206461780804</v>
      </c>
      <c r="S30" s="8">
        <v>13.5368494544024</v>
      </c>
      <c r="T30" s="8">
        <v>14.0958321379645</v>
      </c>
      <c r="U30" s="54">
        <v>-4.1293410659912402</v>
      </c>
    </row>
    <row r="31" spans="1:21" ht="12" thickBot="1">
      <c r="A31" s="71"/>
      <c r="B31" s="63" t="s">
        <v>29</v>
      </c>
      <c r="C31" s="64"/>
      <c r="D31" s="8">
        <v>914148.32400000002</v>
      </c>
      <c r="E31" s="8">
        <v>1016940</v>
      </c>
      <c r="F31" s="45">
        <v>89.892060888548002</v>
      </c>
      <c r="G31" s="9"/>
      <c r="H31" s="9"/>
      <c r="I31" s="8">
        <v>18136.979299999999</v>
      </c>
      <c r="J31" s="45">
        <v>1.98403025240355</v>
      </c>
      <c r="K31" s="9"/>
      <c r="L31" s="9"/>
      <c r="M31" s="9"/>
      <c r="N31" s="8">
        <v>914148.32400000002</v>
      </c>
      <c r="O31" s="8">
        <v>77860521.1831</v>
      </c>
      <c r="P31" s="8">
        <v>36079</v>
      </c>
      <c r="Q31" s="8">
        <v>29437</v>
      </c>
      <c r="R31" s="45">
        <v>22.5634405679927</v>
      </c>
      <c r="S31" s="8">
        <v>25.3374074669475</v>
      </c>
      <c r="T31" s="8">
        <v>25.514666117471201</v>
      </c>
      <c r="U31" s="54">
        <v>-0.69959269019495596</v>
      </c>
    </row>
    <row r="32" spans="1:21" ht="12" thickBot="1">
      <c r="A32" s="71"/>
      <c r="B32" s="63" t="s">
        <v>30</v>
      </c>
      <c r="C32" s="64"/>
      <c r="D32" s="8">
        <v>128531.11169999999</v>
      </c>
      <c r="E32" s="8">
        <v>135423</v>
      </c>
      <c r="F32" s="45">
        <v>94.910843579008002</v>
      </c>
      <c r="G32" s="9"/>
      <c r="H32" s="9"/>
      <c r="I32" s="8">
        <v>30793.7359</v>
      </c>
      <c r="J32" s="45">
        <v>23.958196185118702</v>
      </c>
      <c r="K32" s="9"/>
      <c r="L32" s="9"/>
      <c r="M32" s="9"/>
      <c r="N32" s="8">
        <v>128531.11169999999</v>
      </c>
      <c r="O32" s="8">
        <v>12503693.103</v>
      </c>
      <c r="P32" s="8">
        <v>29574</v>
      </c>
      <c r="Q32" s="8">
        <v>27396</v>
      </c>
      <c r="R32" s="45">
        <v>7.95006570302235</v>
      </c>
      <c r="S32" s="8">
        <v>4.34608479407588</v>
      </c>
      <c r="T32" s="8">
        <v>4.48811508614396</v>
      </c>
      <c r="U32" s="54">
        <v>-3.2680055451676</v>
      </c>
    </row>
    <row r="33" spans="1:21" ht="12" thickBot="1">
      <c r="A33" s="71"/>
      <c r="B33" s="63" t="s">
        <v>31</v>
      </c>
      <c r="C33" s="64"/>
      <c r="D33" s="8">
        <v>142.90629999999999</v>
      </c>
      <c r="E33" s="9"/>
      <c r="F33" s="9"/>
      <c r="G33" s="9"/>
      <c r="H33" s="9"/>
      <c r="I33" s="8">
        <v>29.9847</v>
      </c>
      <c r="J33" s="45">
        <v>20.982070069689001</v>
      </c>
      <c r="K33" s="9"/>
      <c r="L33" s="9"/>
      <c r="M33" s="9"/>
      <c r="N33" s="8">
        <v>142.90629999999999</v>
      </c>
      <c r="O33" s="8">
        <v>9812.4153999999999</v>
      </c>
      <c r="P33" s="8">
        <v>24</v>
      </c>
      <c r="Q33" s="8">
        <v>32</v>
      </c>
      <c r="R33" s="45">
        <v>-25</v>
      </c>
      <c r="S33" s="8">
        <v>5.95442916666667</v>
      </c>
      <c r="T33" s="8">
        <v>5.2767437499999996</v>
      </c>
      <c r="U33" s="54">
        <v>11.3811987295172</v>
      </c>
    </row>
    <row r="34" spans="1:21" ht="12" thickBot="1">
      <c r="A34" s="71"/>
      <c r="B34" s="63" t="s">
        <v>40</v>
      </c>
      <c r="C34" s="64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8">
        <v>22</v>
      </c>
      <c r="P34" s="9"/>
      <c r="Q34" s="8">
        <v>1</v>
      </c>
      <c r="R34" s="9"/>
      <c r="S34" s="9"/>
      <c r="T34" s="8">
        <v>20</v>
      </c>
      <c r="U34" s="17"/>
    </row>
    <row r="35" spans="1:21" ht="12" thickBot="1">
      <c r="A35" s="71"/>
      <c r="B35" s="63" t="s">
        <v>32</v>
      </c>
      <c r="C35" s="64"/>
      <c r="D35" s="8">
        <v>171773.40489999999</v>
      </c>
      <c r="E35" s="8">
        <v>167608</v>
      </c>
      <c r="F35" s="45">
        <v>102.485206493723</v>
      </c>
      <c r="G35" s="9"/>
      <c r="H35" s="9"/>
      <c r="I35" s="8">
        <v>18874.541700000002</v>
      </c>
      <c r="J35" s="45">
        <v>10.9880465552791</v>
      </c>
      <c r="K35" s="9"/>
      <c r="L35" s="9"/>
      <c r="M35" s="9"/>
      <c r="N35" s="8">
        <v>171773.40489999999</v>
      </c>
      <c r="O35" s="8">
        <v>7961072.9045000002</v>
      </c>
      <c r="P35" s="8">
        <v>15228</v>
      </c>
      <c r="Q35" s="8">
        <v>10485</v>
      </c>
      <c r="R35" s="45">
        <v>45.236051502145898</v>
      </c>
      <c r="S35" s="8">
        <v>11.2801027646441</v>
      </c>
      <c r="T35" s="8">
        <v>12.480090414878401</v>
      </c>
      <c r="U35" s="54">
        <v>-10.6380914719635</v>
      </c>
    </row>
    <row r="36" spans="1:21" ht="12" customHeight="1" thickBot="1">
      <c r="A36" s="71"/>
      <c r="B36" s="63" t="s">
        <v>41</v>
      </c>
      <c r="C36" s="64"/>
      <c r="D36" s="9"/>
      <c r="E36" s="8">
        <v>626480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71"/>
      <c r="B37" s="63" t="s">
        <v>42</v>
      </c>
      <c r="C37" s="64"/>
      <c r="D37" s="9"/>
      <c r="E37" s="8">
        <v>268986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71"/>
      <c r="B38" s="63" t="s">
        <v>43</v>
      </c>
      <c r="C38" s="64"/>
      <c r="D38" s="9"/>
      <c r="E38" s="8">
        <v>293372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71"/>
      <c r="B39" s="63" t="s">
        <v>33</v>
      </c>
      <c r="C39" s="64"/>
      <c r="D39" s="8">
        <v>322694.4437</v>
      </c>
      <c r="E39" s="8">
        <v>330428</v>
      </c>
      <c r="F39" s="45">
        <v>97.659533604900304</v>
      </c>
      <c r="G39" s="9"/>
      <c r="H39" s="9"/>
      <c r="I39" s="8">
        <v>14752.870800000001</v>
      </c>
      <c r="J39" s="45">
        <v>4.5717771371716998</v>
      </c>
      <c r="K39" s="9"/>
      <c r="L39" s="9"/>
      <c r="M39" s="9"/>
      <c r="N39" s="8">
        <v>322694.4437</v>
      </c>
      <c r="O39" s="8">
        <v>28302330.958099999</v>
      </c>
      <c r="P39" s="8">
        <v>518</v>
      </c>
      <c r="Q39" s="8">
        <v>478</v>
      </c>
      <c r="R39" s="45">
        <v>8.3682008368200798</v>
      </c>
      <c r="S39" s="8">
        <v>622.96224652509704</v>
      </c>
      <c r="T39" s="8">
        <v>817.94335251046004</v>
      </c>
      <c r="U39" s="54">
        <v>-31.299024471061401</v>
      </c>
    </row>
    <row r="40" spans="1:21" ht="12" thickBot="1">
      <c r="A40" s="71"/>
      <c r="B40" s="63" t="s">
        <v>34</v>
      </c>
      <c r="C40" s="64"/>
      <c r="D40" s="8">
        <v>397843.02649999998</v>
      </c>
      <c r="E40" s="8">
        <v>554743</v>
      </c>
      <c r="F40" s="45">
        <v>71.716637524042696</v>
      </c>
      <c r="G40" s="9"/>
      <c r="H40" s="9"/>
      <c r="I40" s="8">
        <v>25352.303800000002</v>
      </c>
      <c r="J40" s="45">
        <v>6.3724389046190799</v>
      </c>
      <c r="K40" s="9"/>
      <c r="L40" s="9"/>
      <c r="M40" s="9"/>
      <c r="N40" s="8">
        <v>397843.02649999998</v>
      </c>
      <c r="O40" s="8">
        <v>41242241.473300003</v>
      </c>
      <c r="P40" s="8">
        <v>2048</v>
      </c>
      <c r="Q40" s="8">
        <v>2062</v>
      </c>
      <c r="R40" s="45">
        <v>-0.67895247332686604</v>
      </c>
      <c r="S40" s="8">
        <v>194.259290283203</v>
      </c>
      <c r="T40" s="8">
        <v>201.12430087293899</v>
      </c>
      <c r="U40" s="54">
        <v>-3.5339419698937098</v>
      </c>
    </row>
    <row r="41" spans="1:21" ht="12" thickBot="1">
      <c r="A41" s="71"/>
      <c r="B41" s="63" t="s">
        <v>44</v>
      </c>
      <c r="C41" s="64"/>
      <c r="D41" s="9"/>
      <c r="E41" s="8">
        <v>170971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71"/>
      <c r="B42" s="63" t="s">
        <v>45</v>
      </c>
      <c r="C42" s="64"/>
      <c r="D42" s="9"/>
      <c r="E42" s="8">
        <v>76268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72"/>
      <c r="B43" s="63" t="s">
        <v>35</v>
      </c>
      <c r="C43" s="64"/>
      <c r="D43" s="10">
        <v>87864.556200000006</v>
      </c>
      <c r="E43" s="11"/>
      <c r="F43" s="11"/>
      <c r="G43" s="11"/>
      <c r="H43" s="11"/>
      <c r="I43" s="10">
        <v>7142.8332</v>
      </c>
      <c r="J43" s="46">
        <v>8.12936809666604</v>
      </c>
      <c r="K43" s="11"/>
      <c r="L43" s="11"/>
      <c r="M43" s="11"/>
      <c r="N43" s="10">
        <v>87864.556200000006</v>
      </c>
      <c r="O43" s="10">
        <v>3669031.3182999999</v>
      </c>
      <c r="P43" s="10">
        <v>37</v>
      </c>
      <c r="Q43" s="10">
        <v>57</v>
      </c>
      <c r="R43" s="46">
        <v>-35.087719298245602</v>
      </c>
      <c r="S43" s="10">
        <v>2374.7177351351302</v>
      </c>
      <c r="T43" s="10">
        <v>930.80226140350896</v>
      </c>
      <c r="U43" s="55">
        <v>60.8036674156332</v>
      </c>
    </row>
  </sheetData>
  <mergeCells count="41">
    <mergeCell ref="B30:C30"/>
    <mergeCell ref="B25:C25"/>
    <mergeCell ref="B26:C26"/>
    <mergeCell ref="B27:C27"/>
    <mergeCell ref="B28:C28"/>
    <mergeCell ref="B29:C29"/>
    <mergeCell ref="B33:C33"/>
    <mergeCell ref="B34:C34"/>
    <mergeCell ref="B35:C35"/>
    <mergeCell ref="B37:C37"/>
    <mergeCell ref="B38:C38"/>
    <mergeCell ref="B36:C36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A1:U4"/>
    <mergeCell ref="W1:W4"/>
    <mergeCell ref="B9:C9"/>
    <mergeCell ref="B10:C10"/>
    <mergeCell ref="B11:C11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47"/>
    <col min="2" max="2" width="9" style="48"/>
    <col min="3" max="8" width="9" style="47"/>
    <col min="9" max="16384" width="9" style="18"/>
  </cols>
  <sheetData>
    <row r="1" spans="1:8" ht="14.25">
      <c r="A1" s="49" t="s">
        <v>53</v>
      </c>
      <c r="B1" s="50" t="s">
        <v>36</v>
      </c>
      <c r="C1" s="49" t="s">
        <v>37</v>
      </c>
      <c r="D1" s="49" t="s">
        <v>38</v>
      </c>
      <c r="E1" s="49" t="s">
        <v>39</v>
      </c>
      <c r="F1" s="49" t="s">
        <v>46</v>
      </c>
      <c r="G1" s="49" t="s">
        <v>39</v>
      </c>
      <c r="H1" s="49" t="s">
        <v>47</v>
      </c>
    </row>
    <row r="2" spans="1:8" ht="14.25">
      <c r="A2" s="51">
        <v>1</v>
      </c>
      <c r="B2" s="52">
        <v>12</v>
      </c>
      <c r="C2" s="51">
        <v>44065</v>
      </c>
      <c r="D2" s="51">
        <v>463833.03568290599</v>
      </c>
      <c r="E2" s="51">
        <v>365877.52913846198</v>
      </c>
      <c r="F2" s="51">
        <v>97955.506544444404</v>
      </c>
      <c r="G2" s="51">
        <v>365877.52913846198</v>
      </c>
      <c r="H2" s="51">
        <v>0.211186998356475</v>
      </c>
    </row>
    <row r="3" spans="1:8" ht="14.25">
      <c r="A3" s="51">
        <v>2</v>
      </c>
      <c r="B3" s="52">
        <v>13</v>
      </c>
      <c r="C3" s="51">
        <v>12171.754000000001</v>
      </c>
      <c r="D3" s="51">
        <v>94614.172676272603</v>
      </c>
      <c r="E3" s="51">
        <v>73703.256357098595</v>
      </c>
      <c r="F3" s="51">
        <v>20910.916319174001</v>
      </c>
      <c r="G3" s="51">
        <v>73703.256357098595</v>
      </c>
      <c r="H3" s="51">
        <v>0.221012515648389</v>
      </c>
    </row>
    <row r="4" spans="1:8" ht="14.25">
      <c r="A4" s="51">
        <v>3</v>
      </c>
      <c r="B4" s="52">
        <v>14</v>
      </c>
      <c r="C4" s="51">
        <v>116349</v>
      </c>
      <c r="D4" s="51">
        <v>133556.33128803401</v>
      </c>
      <c r="E4" s="51">
        <v>100042.050200855</v>
      </c>
      <c r="F4" s="51">
        <v>33514.281087179501</v>
      </c>
      <c r="G4" s="51">
        <v>100042.050200855</v>
      </c>
      <c r="H4" s="51">
        <v>0.25093741916960099</v>
      </c>
    </row>
    <row r="5" spans="1:8" ht="14.25">
      <c r="A5" s="51">
        <v>4</v>
      </c>
      <c r="B5" s="52">
        <v>15</v>
      </c>
      <c r="C5" s="51">
        <v>2890</v>
      </c>
      <c r="D5" s="51">
        <v>37488.173945299102</v>
      </c>
      <c r="E5" s="51">
        <v>30776.452669230799</v>
      </c>
      <c r="F5" s="51">
        <v>6711.7212760683797</v>
      </c>
      <c r="G5" s="51">
        <v>30776.452669230799</v>
      </c>
      <c r="H5" s="51">
        <v>0.179035694986418</v>
      </c>
    </row>
    <row r="6" spans="1:8" ht="14.25">
      <c r="A6" s="51">
        <v>5</v>
      </c>
      <c r="B6" s="52">
        <v>16</v>
      </c>
      <c r="C6" s="51">
        <v>2635</v>
      </c>
      <c r="D6" s="51">
        <v>120792.65253760701</v>
      </c>
      <c r="E6" s="51">
        <v>113095.75666923101</v>
      </c>
      <c r="F6" s="51">
        <v>7696.8958683760702</v>
      </c>
      <c r="G6" s="51">
        <v>113095.75666923101</v>
      </c>
      <c r="H6" s="51">
        <v>6.3719901059211895E-2</v>
      </c>
    </row>
    <row r="7" spans="1:8" ht="14.25">
      <c r="A7" s="51">
        <v>6</v>
      </c>
      <c r="B7" s="52">
        <v>17</v>
      </c>
      <c r="C7" s="51">
        <v>16947</v>
      </c>
      <c r="D7" s="51">
        <v>254583.572116239</v>
      </c>
      <c r="E7" s="51">
        <v>194082.76336495701</v>
      </c>
      <c r="F7" s="51">
        <v>60500.8087512821</v>
      </c>
      <c r="G7" s="51">
        <v>194082.76336495701</v>
      </c>
      <c r="H7" s="51">
        <v>0.2376461617235</v>
      </c>
    </row>
    <row r="8" spans="1:8" ht="14.25">
      <c r="A8" s="51">
        <v>7</v>
      </c>
      <c r="B8" s="52">
        <v>18</v>
      </c>
      <c r="C8" s="51">
        <v>54264</v>
      </c>
      <c r="D8" s="51">
        <v>131805.71172393201</v>
      </c>
      <c r="E8" s="51">
        <v>126983.24169059801</v>
      </c>
      <c r="F8" s="51">
        <v>4822.4700333333303</v>
      </c>
      <c r="G8" s="51">
        <v>126983.24169059801</v>
      </c>
      <c r="H8" s="51">
        <v>3.65877166494427E-2</v>
      </c>
    </row>
    <row r="9" spans="1:8" ht="14.25">
      <c r="A9" s="51">
        <v>8</v>
      </c>
      <c r="B9" s="52">
        <v>19</v>
      </c>
      <c r="C9" s="51">
        <v>17570</v>
      </c>
      <c r="D9" s="51">
        <v>82970.865119658105</v>
      </c>
      <c r="E9" s="51">
        <v>77499.476765811996</v>
      </c>
      <c r="F9" s="51">
        <v>5471.3883538461496</v>
      </c>
      <c r="G9" s="51">
        <v>77499.476765811996</v>
      </c>
      <c r="H9" s="51">
        <v>6.5943489271269903E-2</v>
      </c>
    </row>
    <row r="10" spans="1:8" ht="14.25">
      <c r="A10" s="51">
        <v>9</v>
      </c>
      <c r="B10" s="52">
        <v>21</v>
      </c>
      <c r="C10" s="51">
        <v>283215</v>
      </c>
      <c r="D10" s="51">
        <v>900890.83909999998</v>
      </c>
      <c r="E10" s="51">
        <v>924187.5943</v>
      </c>
      <c r="F10" s="51">
        <v>-23296.7552</v>
      </c>
      <c r="G10" s="51">
        <v>924187.5943</v>
      </c>
      <c r="H10" s="51">
        <v>-2.58596870884754E-2</v>
      </c>
    </row>
    <row r="11" spans="1:8" ht="14.25">
      <c r="A11" s="51">
        <v>10</v>
      </c>
      <c r="B11" s="52">
        <v>22</v>
      </c>
      <c r="C11" s="51">
        <v>36038</v>
      </c>
      <c r="D11" s="51">
        <v>413795.91438290599</v>
      </c>
      <c r="E11" s="51">
        <v>360448.17992393201</v>
      </c>
      <c r="F11" s="51">
        <v>53347.734458974403</v>
      </c>
      <c r="G11" s="51">
        <v>360448.17992393201</v>
      </c>
      <c r="H11" s="51">
        <v>0.12892281582463599</v>
      </c>
    </row>
    <row r="12" spans="1:8" ht="14.25">
      <c r="A12" s="51">
        <v>11</v>
      </c>
      <c r="B12" s="52">
        <v>23</v>
      </c>
      <c r="C12" s="51">
        <v>271639.58299999998</v>
      </c>
      <c r="D12" s="51">
        <v>1571474.6563265</v>
      </c>
      <c r="E12" s="51">
        <v>1433112.1471529901</v>
      </c>
      <c r="F12" s="51">
        <v>138362.50917350399</v>
      </c>
      <c r="G12" s="51">
        <v>1433112.1471529901</v>
      </c>
      <c r="H12" s="51">
        <v>8.8046287362306394E-2</v>
      </c>
    </row>
    <row r="13" spans="1:8" ht="14.25">
      <c r="A13" s="51">
        <v>12</v>
      </c>
      <c r="B13" s="52">
        <v>24</v>
      </c>
      <c r="C13" s="51">
        <v>16471</v>
      </c>
      <c r="D13" s="51">
        <v>424115.587492308</v>
      </c>
      <c r="E13" s="51">
        <v>384938.82792307698</v>
      </c>
      <c r="F13" s="51">
        <v>39176.759569230802</v>
      </c>
      <c r="G13" s="51">
        <v>384938.82792307698</v>
      </c>
      <c r="H13" s="51">
        <v>9.2372835907478495E-2</v>
      </c>
    </row>
    <row r="14" spans="1:8" ht="14.25">
      <c r="A14" s="51">
        <v>13</v>
      </c>
      <c r="B14" s="52">
        <v>25</v>
      </c>
      <c r="C14" s="51">
        <v>71519</v>
      </c>
      <c r="D14" s="51">
        <v>1036622.0983</v>
      </c>
      <c r="E14" s="51">
        <v>999837.96869999997</v>
      </c>
      <c r="F14" s="51">
        <v>36784.1296</v>
      </c>
      <c r="G14" s="51">
        <v>999837.96869999997</v>
      </c>
      <c r="H14" s="51">
        <v>3.5484608769506099E-2</v>
      </c>
    </row>
    <row r="15" spans="1:8" ht="14.25">
      <c r="A15" s="51">
        <v>14</v>
      </c>
      <c r="B15" s="52">
        <v>26</v>
      </c>
      <c r="C15" s="51">
        <v>69470</v>
      </c>
      <c r="D15" s="51">
        <v>318655.67980573297</v>
      </c>
      <c r="E15" s="51">
        <v>293235.74165430001</v>
      </c>
      <c r="F15" s="51">
        <v>25419.9381514333</v>
      </c>
      <c r="G15" s="51">
        <v>293235.74165430001</v>
      </c>
      <c r="H15" s="51">
        <v>7.9772430753252105E-2</v>
      </c>
    </row>
    <row r="16" spans="1:8" ht="14.25">
      <c r="A16" s="51">
        <v>15</v>
      </c>
      <c r="B16" s="52">
        <v>27</v>
      </c>
      <c r="C16" s="51">
        <v>207307.15299999999</v>
      </c>
      <c r="D16" s="51">
        <v>1150935.5028796501</v>
      </c>
      <c r="E16" s="51">
        <v>1006928.5057177</v>
      </c>
      <c r="F16" s="51">
        <v>144006.99716194699</v>
      </c>
      <c r="G16" s="51">
        <v>1006928.5057177</v>
      </c>
      <c r="H16" s="51">
        <v>0.125121691703524</v>
      </c>
    </row>
    <row r="17" spans="1:8" ht="14.25">
      <c r="A17" s="51">
        <v>16</v>
      </c>
      <c r="B17" s="52">
        <v>29</v>
      </c>
      <c r="C17" s="51">
        <v>211168</v>
      </c>
      <c r="D17" s="51">
        <v>2513584.9188119699</v>
      </c>
      <c r="E17" s="51">
        <v>2412290.1594521399</v>
      </c>
      <c r="F17" s="51">
        <v>101294.759359829</v>
      </c>
      <c r="G17" s="51">
        <v>2412290.1594521399</v>
      </c>
      <c r="H17" s="51">
        <v>4.0298920717469003E-2</v>
      </c>
    </row>
    <row r="18" spans="1:8" ht="14.25">
      <c r="A18" s="51">
        <v>17</v>
      </c>
      <c r="B18" s="52">
        <v>31</v>
      </c>
      <c r="C18" s="51">
        <v>48466.84</v>
      </c>
      <c r="D18" s="51">
        <v>311998.082196642</v>
      </c>
      <c r="E18" s="51">
        <v>263589.526868249</v>
      </c>
      <c r="F18" s="51">
        <v>48408.5553283927</v>
      </c>
      <c r="G18" s="51">
        <v>263589.526868249</v>
      </c>
      <c r="H18" s="51">
        <v>0.15515657976987901</v>
      </c>
    </row>
    <row r="19" spans="1:8" ht="14.25">
      <c r="A19" s="51">
        <v>18</v>
      </c>
      <c r="B19" s="52">
        <v>32</v>
      </c>
      <c r="C19" s="51">
        <v>15104.651</v>
      </c>
      <c r="D19" s="51">
        <v>222282.08318616601</v>
      </c>
      <c r="E19" s="51">
        <v>199866.36326070401</v>
      </c>
      <c r="F19" s="51">
        <v>22415.719925462301</v>
      </c>
      <c r="G19" s="51">
        <v>199866.36326070401</v>
      </c>
      <c r="H19" s="51">
        <v>0.100843574993351</v>
      </c>
    </row>
    <row r="20" spans="1:8" ht="14.25">
      <c r="A20" s="51">
        <v>19</v>
      </c>
      <c r="B20" s="52">
        <v>33</v>
      </c>
      <c r="C20" s="51">
        <v>64259.614999999998</v>
      </c>
      <c r="D20" s="51">
        <v>583306.47170840297</v>
      </c>
      <c r="E20" s="51">
        <v>469955.490250943</v>
      </c>
      <c r="F20" s="51">
        <v>113350.98145746</v>
      </c>
      <c r="G20" s="51">
        <v>469955.490250943</v>
      </c>
      <c r="H20" s="51">
        <v>0.194324916583686</v>
      </c>
    </row>
    <row r="21" spans="1:8" ht="14.25">
      <c r="A21" s="51">
        <v>20</v>
      </c>
      <c r="B21" s="52">
        <v>34</v>
      </c>
      <c r="C21" s="51">
        <v>47554.637000000002</v>
      </c>
      <c r="D21" s="51">
        <v>220056.78058416201</v>
      </c>
      <c r="E21" s="51">
        <v>157241.83788435999</v>
      </c>
      <c r="F21" s="51">
        <v>62814.942699801097</v>
      </c>
      <c r="G21" s="51">
        <v>157241.83788435999</v>
      </c>
      <c r="H21" s="51">
        <v>0.28544879432050602</v>
      </c>
    </row>
    <row r="22" spans="1:8" ht="14.25">
      <c r="A22" s="51">
        <v>21</v>
      </c>
      <c r="B22" s="52">
        <v>35</v>
      </c>
      <c r="C22" s="51">
        <v>37883.580999999998</v>
      </c>
      <c r="D22" s="51">
        <v>860001.48640796496</v>
      </c>
      <c r="E22" s="51">
        <v>843150.45191414095</v>
      </c>
      <c r="F22" s="51">
        <v>16851.034493823801</v>
      </c>
      <c r="G22" s="51">
        <v>843150.45191414095</v>
      </c>
      <c r="H22" s="51">
        <v>1.9594192289372502E-2</v>
      </c>
    </row>
    <row r="23" spans="1:8" ht="14.25">
      <c r="A23" s="51">
        <v>22</v>
      </c>
      <c r="B23" s="52">
        <v>36</v>
      </c>
      <c r="C23" s="51">
        <v>135006.83499999999</v>
      </c>
      <c r="D23" s="51">
        <v>618421.71752831899</v>
      </c>
      <c r="E23" s="51">
        <v>524055.049609309</v>
      </c>
      <c r="F23" s="51">
        <v>94366.6679190094</v>
      </c>
      <c r="G23" s="51">
        <v>524055.049609309</v>
      </c>
      <c r="H23" s="51">
        <v>0.15259274576606099</v>
      </c>
    </row>
    <row r="24" spans="1:8" ht="14.25">
      <c r="A24" s="51">
        <v>23</v>
      </c>
      <c r="B24" s="52">
        <v>37</v>
      </c>
      <c r="C24" s="51">
        <v>180300.94500000001</v>
      </c>
      <c r="D24" s="51">
        <v>1204576.5155716799</v>
      </c>
      <c r="E24" s="51">
        <v>1020701.46172344</v>
      </c>
      <c r="F24" s="51">
        <v>183875.05384824</v>
      </c>
      <c r="G24" s="51">
        <v>1020701.46172344</v>
      </c>
      <c r="H24" s="51">
        <v>0.152647051865339</v>
      </c>
    </row>
    <row r="25" spans="1:8" ht="14.25">
      <c r="A25" s="51">
        <v>24</v>
      </c>
      <c r="B25" s="52">
        <v>38</v>
      </c>
      <c r="C25" s="51">
        <v>202372.51500000001</v>
      </c>
      <c r="D25" s="51">
        <v>914148.468516625</v>
      </c>
      <c r="E25" s="51">
        <v>896011.48662389396</v>
      </c>
      <c r="F25" s="51">
        <v>18136.981892731299</v>
      </c>
      <c r="G25" s="51">
        <v>896011.48662389396</v>
      </c>
      <c r="H25" s="51">
        <v>1.98403022237316E-2</v>
      </c>
    </row>
    <row r="26" spans="1:8" ht="14.25">
      <c r="A26" s="51">
        <v>25</v>
      </c>
      <c r="B26" s="52">
        <v>39</v>
      </c>
      <c r="C26" s="51">
        <v>100483.90300000001</v>
      </c>
      <c r="D26" s="51">
        <v>128530.958556251</v>
      </c>
      <c r="E26" s="51">
        <v>97737.392304727706</v>
      </c>
      <c r="F26" s="51">
        <v>30793.566251523702</v>
      </c>
      <c r="G26" s="51">
        <v>97737.392304727706</v>
      </c>
      <c r="H26" s="51">
        <v>0.23958092740782699</v>
      </c>
    </row>
    <row r="27" spans="1:8" ht="14.25">
      <c r="A27" s="51">
        <v>26</v>
      </c>
      <c r="B27" s="52">
        <v>40</v>
      </c>
      <c r="C27" s="51">
        <v>44</v>
      </c>
      <c r="D27" s="51">
        <v>142.90620000000001</v>
      </c>
      <c r="E27" s="51">
        <v>112.9216</v>
      </c>
      <c r="F27" s="51">
        <v>29.9846</v>
      </c>
      <c r="G27" s="51">
        <v>112.9216</v>
      </c>
      <c r="H27" s="51">
        <v>0.20982014776125901</v>
      </c>
    </row>
    <row r="28" spans="1:8" ht="14.25">
      <c r="A28" s="51">
        <v>27</v>
      </c>
      <c r="B28" s="52">
        <v>42</v>
      </c>
      <c r="C28" s="51">
        <v>11451.314</v>
      </c>
      <c r="D28" s="51">
        <v>171773.4039</v>
      </c>
      <c r="E28" s="51">
        <v>152898.87239999999</v>
      </c>
      <c r="F28" s="51">
        <v>18874.531500000001</v>
      </c>
      <c r="G28" s="51">
        <v>152898.87239999999</v>
      </c>
      <c r="H28" s="51">
        <v>0.109880406811919</v>
      </c>
    </row>
    <row r="29" spans="1:8" ht="14.25">
      <c r="A29" s="51">
        <v>28</v>
      </c>
      <c r="B29" s="52">
        <v>75</v>
      </c>
      <c r="C29" s="51">
        <v>532</v>
      </c>
      <c r="D29" s="51">
        <v>322694.44444444397</v>
      </c>
      <c r="E29" s="51">
        <v>307941.571794872</v>
      </c>
      <c r="F29" s="51">
        <v>14752.8726495726</v>
      </c>
      <c r="G29" s="51">
        <v>307941.571794872</v>
      </c>
      <c r="H29" s="51">
        <v>4.5717776997901E-2</v>
      </c>
    </row>
    <row r="30" spans="1:8" ht="14.25">
      <c r="A30" s="51">
        <v>29</v>
      </c>
      <c r="B30" s="52">
        <v>76</v>
      </c>
      <c r="C30" s="51">
        <v>2270</v>
      </c>
      <c r="D30" s="51">
        <v>397843.02034615399</v>
      </c>
      <c r="E30" s="51">
        <v>372490.72117350402</v>
      </c>
      <c r="F30" s="51">
        <v>25352.2991726496</v>
      </c>
      <c r="G30" s="51">
        <v>372490.72117350402</v>
      </c>
      <c r="H30" s="51">
        <v>6.3724378400785098E-2</v>
      </c>
    </row>
    <row r="31" spans="1:8" ht="14.25">
      <c r="A31" s="51">
        <v>30</v>
      </c>
      <c r="B31" s="52">
        <v>99</v>
      </c>
      <c r="C31" s="51">
        <v>37</v>
      </c>
      <c r="D31" s="51">
        <v>87864.556387565201</v>
      </c>
      <c r="E31" s="51">
        <v>80721.722562589799</v>
      </c>
      <c r="F31" s="51">
        <v>7142.8338249754197</v>
      </c>
      <c r="G31" s="51">
        <v>80721.722562589799</v>
      </c>
      <c r="H31" s="51">
        <v>8.12936879060632E-2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2013-08-03T01:56:06Z</dcterms:modified>
</cp:coreProperties>
</file>