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5" l="1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<sst xmlns="http://schemas.openxmlformats.org/spreadsheetml/2006/main" count="114" uniqueCount="71">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</sst>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76" Type="http://schemas.openxmlformats.org/officeDocument/2006/relationships/image" Target="cid:185a1bab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97" Type="http://schemas.openxmlformats.org/officeDocument/2006/relationships/hyperlink" Target="cid:5b3e8296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87" Type="http://schemas.openxmlformats.org/officeDocument/2006/relationships/hyperlink" Target="cid:3c6ac1ec2" TargetMode="External"/><Relationship Id="rId102" Type="http://schemas.openxmlformats.org/officeDocument/2006/relationships/image" Target="cid:6fe07fd913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6fe07fa8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6fe07fd9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9" sqref="L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17249543.3057</v>
      </c>
      <c r="F3" s="25">
        <f>RA!I7</f>
        <v>1863178.1823</v>
      </c>
      <c r="G3" s="16">
        <f>E3-F3</f>
        <v>15386365.123400001</v>
      </c>
      <c r="H3" s="27">
        <f>RA!J7</f>
        <v>10.801318906132</v>
      </c>
      <c r="I3" s="20">
        <f>SUM(I4:I39)</f>
        <v>17249546.796590947</v>
      </c>
      <c r="J3" s="21">
        <f>SUM(J4:J39)</f>
        <v>15386364.782532057</v>
      </c>
      <c r="K3" s="22">
        <f>E3-I3</f>
        <v>-3.490890946239233</v>
      </c>
      <c r="L3" s="22">
        <f>G3-J3</f>
        <v>0.34086794406175613</v>
      </c>
    </row>
    <row r="4" spans="1:12">
      <c r="A4" s="59">
        <f>RA!A8</f>
        <v>41496</v>
      </c>
      <c r="B4" s="12">
        <v>12</v>
      </c>
      <c r="C4" s="56" t="s">
        <v>6</v>
      </c>
      <c r="D4" s="56"/>
      <c r="E4" s="15">
        <f>RA!D8</f>
        <v>496952.13170000003</v>
      </c>
      <c r="F4" s="25">
        <f>RA!I8</f>
        <v>118190.7885</v>
      </c>
      <c r="G4" s="16">
        <f t="shared" ref="G4:G39" si="0">E4-F4</f>
        <v>378761.3432</v>
      </c>
      <c r="H4" s="27">
        <f>RA!J8</f>
        <v>23.783133416831699</v>
      </c>
      <c r="I4" s="20">
        <f>VLOOKUP(B4,RMS!B:D,3,FALSE)</f>
        <v>496952.63058376103</v>
      </c>
      <c r="J4" s="21">
        <f>VLOOKUP(B4,RMS!B:E,4,FALSE)</f>
        <v>378761.351262393</v>
      </c>
      <c r="K4" s="22">
        <f t="shared" ref="K4:K39" si="1">E4-I4</f>
        <v>-0.49888376099988818</v>
      </c>
      <c r="L4" s="22">
        <f t="shared" ref="L4:L39" si="2">G4-J4</f>
        <v>-8.0623929970897734E-3</v>
      </c>
    </row>
    <row r="5" spans="1:12">
      <c r="A5" s="59"/>
      <c r="B5" s="12">
        <v>13</v>
      </c>
      <c r="C5" s="56" t="s">
        <v>7</v>
      </c>
      <c r="D5" s="56"/>
      <c r="E5" s="15">
        <f>RA!D9</f>
        <v>114123.7067</v>
      </c>
      <c r="F5" s="25">
        <f>RA!I9</f>
        <v>21063.472300000001</v>
      </c>
      <c r="G5" s="16">
        <f t="shared" si="0"/>
        <v>93060.234399999987</v>
      </c>
      <c r="H5" s="27">
        <f>RA!J9</f>
        <v>18.456701862453599</v>
      </c>
      <c r="I5" s="20">
        <f>VLOOKUP(B5,RMS!B:D,3,FALSE)</f>
        <v>114123.72557069099</v>
      </c>
      <c r="J5" s="21">
        <f>VLOOKUP(B5,RMS!B:E,4,FALSE)</f>
        <v>93060.223490129298</v>
      </c>
      <c r="K5" s="22">
        <f t="shared" si="1"/>
        <v>-1.8870690997573547E-2</v>
      </c>
      <c r="L5" s="22">
        <f t="shared" si="2"/>
        <v>1.0909870688919909E-2</v>
      </c>
    </row>
    <row r="6" spans="1:12">
      <c r="A6" s="59"/>
      <c r="B6" s="12">
        <v>14</v>
      </c>
      <c r="C6" s="56" t="s">
        <v>8</v>
      </c>
      <c r="D6" s="56"/>
      <c r="E6" s="15">
        <f>RA!D10</f>
        <v>161491.86799999999</v>
      </c>
      <c r="F6" s="25">
        <f>RA!I10</f>
        <v>35904.622000000003</v>
      </c>
      <c r="G6" s="16">
        <f t="shared" si="0"/>
        <v>125587.24599999998</v>
      </c>
      <c r="H6" s="27">
        <f>RA!J10</f>
        <v>22.233083587837399</v>
      </c>
      <c r="I6" s="20">
        <f>VLOOKUP(B6,RMS!B:D,3,FALSE)</f>
        <v>161494.34342307699</v>
      </c>
      <c r="J6" s="21">
        <f>VLOOKUP(B6,RMS!B:E,4,FALSE)</f>
        <v>125587.245609402</v>
      </c>
      <c r="K6" s="22">
        <f t="shared" si="1"/>
        <v>-2.4754230770049617</v>
      </c>
      <c r="L6" s="22">
        <f t="shared" si="2"/>
        <v>3.9059798291418701E-4</v>
      </c>
    </row>
    <row r="7" spans="1:12">
      <c r="A7" s="59"/>
      <c r="B7" s="12">
        <v>15</v>
      </c>
      <c r="C7" s="56" t="s">
        <v>9</v>
      </c>
      <c r="D7" s="56"/>
      <c r="E7" s="15">
        <f>RA!D11</f>
        <v>42608.050999999999</v>
      </c>
      <c r="F7" s="25">
        <f>RA!I11</f>
        <v>6496.8801999999996</v>
      </c>
      <c r="G7" s="16">
        <f t="shared" si="0"/>
        <v>36111.1708</v>
      </c>
      <c r="H7" s="27">
        <f>RA!J11</f>
        <v>15.2480107574036</v>
      </c>
      <c r="I7" s="20">
        <f>VLOOKUP(B7,RMS!B:D,3,FALSE)</f>
        <v>42608.081899999997</v>
      </c>
      <c r="J7" s="21">
        <f>VLOOKUP(B7,RMS!B:E,4,FALSE)</f>
        <v>36111.1708</v>
      </c>
      <c r="K7" s="22">
        <f t="shared" si="1"/>
        <v>-3.0899999997927807E-2</v>
      </c>
      <c r="L7" s="22">
        <f t="shared" si="2"/>
        <v>0</v>
      </c>
    </row>
    <row r="8" spans="1:12">
      <c r="A8" s="59"/>
      <c r="B8" s="12">
        <v>16</v>
      </c>
      <c r="C8" s="56" t="s">
        <v>10</v>
      </c>
      <c r="D8" s="56"/>
      <c r="E8" s="15">
        <f>RA!D12</f>
        <v>182948.23550000001</v>
      </c>
      <c r="F8" s="25">
        <f>RA!I12</f>
        <v>-14526.332700000001</v>
      </c>
      <c r="G8" s="16">
        <f t="shared" si="0"/>
        <v>197474.56820000001</v>
      </c>
      <c r="H8" s="27">
        <f>RA!J12</f>
        <v>-7.94013271584683</v>
      </c>
      <c r="I8" s="20">
        <f>VLOOKUP(B8,RMS!B:D,3,FALSE)</f>
        <v>182948.257039316</v>
      </c>
      <c r="J8" s="21">
        <f>VLOOKUP(B8,RMS!B:E,4,FALSE)</f>
        <v>197474.56811709399</v>
      </c>
      <c r="K8" s="22">
        <f t="shared" si="1"/>
        <v>-2.1539315988775343E-2</v>
      </c>
      <c r="L8" s="22">
        <f t="shared" si="2"/>
        <v>8.2906015450134873E-5</v>
      </c>
    </row>
    <row r="9" spans="1:12">
      <c r="A9" s="59"/>
      <c r="B9" s="12">
        <v>17</v>
      </c>
      <c r="C9" s="56" t="s">
        <v>11</v>
      </c>
      <c r="D9" s="56"/>
      <c r="E9" s="15">
        <f>RA!D13</f>
        <v>281063.16470000002</v>
      </c>
      <c r="F9" s="25">
        <f>RA!I13</f>
        <v>63979.1417</v>
      </c>
      <c r="G9" s="16">
        <f t="shared" si="0"/>
        <v>217084.02300000002</v>
      </c>
      <c r="H9" s="27">
        <f>RA!J13</f>
        <v>22.763260980246098</v>
      </c>
      <c r="I9" s="20">
        <f>VLOOKUP(B9,RMS!B:D,3,FALSE)</f>
        <v>281063.316865812</v>
      </c>
      <c r="J9" s="21">
        <f>VLOOKUP(B9,RMS!B:E,4,FALSE)</f>
        <v>217084.02153504299</v>
      </c>
      <c r="K9" s="22">
        <f t="shared" si="1"/>
        <v>-0.15216581197455525</v>
      </c>
      <c r="L9" s="22">
        <f t="shared" si="2"/>
        <v>1.4649570221081376E-3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150082.51759999999</v>
      </c>
      <c r="F10" s="25">
        <f>RA!I14</f>
        <v>13358.331899999999</v>
      </c>
      <c r="G10" s="16">
        <f t="shared" si="0"/>
        <v>136724.1857</v>
      </c>
      <c r="H10" s="27">
        <f>RA!J14</f>
        <v>8.9006581936495994</v>
      </c>
      <c r="I10" s="20">
        <f>VLOOKUP(B10,RMS!B:D,3,FALSE)</f>
        <v>150082.50238803399</v>
      </c>
      <c r="J10" s="21">
        <f>VLOOKUP(B10,RMS!B:E,4,FALSE)</f>
        <v>136724.18648205101</v>
      </c>
      <c r="K10" s="22">
        <f t="shared" si="1"/>
        <v>1.5211966005153954E-2</v>
      </c>
      <c r="L10" s="22">
        <f t="shared" si="2"/>
        <v>-7.8205100726336241E-4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101958.5889</v>
      </c>
      <c r="F11" s="25">
        <f>RA!I15</f>
        <v>13154.694799999999</v>
      </c>
      <c r="G11" s="16">
        <f t="shared" si="0"/>
        <v>88803.894100000005</v>
      </c>
      <c r="H11" s="27">
        <f>RA!J15</f>
        <v>12.901997705070199</v>
      </c>
      <c r="I11" s="20">
        <f>VLOOKUP(B11,RMS!B:D,3,FALSE)</f>
        <v>101958.68892478599</v>
      </c>
      <c r="J11" s="21">
        <f>VLOOKUP(B11,RMS!B:E,4,FALSE)</f>
        <v>88803.895535042699</v>
      </c>
      <c r="K11" s="22">
        <f t="shared" si="1"/>
        <v>-0.10002478599199094</v>
      </c>
      <c r="L11" s="22">
        <f t="shared" si="2"/>
        <v>-1.4350426936289296E-3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1020817.2212</v>
      </c>
      <c r="F12" s="25">
        <f>RA!I16</f>
        <v>79352.727599999998</v>
      </c>
      <c r="G12" s="16">
        <f t="shared" si="0"/>
        <v>941464.49360000005</v>
      </c>
      <c r="H12" s="27">
        <f>RA!J16</f>
        <v>7.7734511087811198</v>
      </c>
      <c r="I12" s="20">
        <f>VLOOKUP(B12,RMS!B:D,3,FALSE)</f>
        <v>1020816.6653</v>
      </c>
      <c r="J12" s="21">
        <f>VLOOKUP(B12,RMS!B:E,4,FALSE)</f>
        <v>941464.49360000005</v>
      </c>
      <c r="K12" s="22">
        <f t="shared" si="1"/>
        <v>0.55590000003576279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429561.24229999998</v>
      </c>
      <c r="F13" s="25">
        <f>RA!I17</f>
        <v>55527.635499999997</v>
      </c>
      <c r="G13" s="16">
        <f t="shared" si="0"/>
        <v>374033.60680000001</v>
      </c>
      <c r="H13" s="27">
        <f>RA!J17</f>
        <v>12.926593470744301</v>
      </c>
      <c r="I13" s="20">
        <f>VLOOKUP(B13,RMS!B:D,3,FALSE)</f>
        <v>429561.26398974401</v>
      </c>
      <c r="J13" s="21">
        <f>VLOOKUP(B13,RMS!B:E,4,FALSE)</f>
        <v>374033.60487435898</v>
      </c>
      <c r="K13" s="22">
        <f t="shared" si="1"/>
        <v>-2.1689744025934488E-2</v>
      </c>
      <c r="L13" s="22">
        <f t="shared" si="2"/>
        <v>1.9256410305388272E-3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1751009.2222</v>
      </c>
      <c r="F14" s="25">
        <f>RA!I18</f>
        <v>209607.46739999999</v>
      </c>
      <c r="G14" s="16">
        <f t="shared" si="0"/>
        <v>1541401.7548</v>
      </c>
      <c r="H14" s="27">
        <f>RA!J18</f>
        <v>11.970666101726501</v>
      </c>
      <c r="I14" s="20">
        <f>VLOOKUP(B14,RMS!B:D,3,FALSE)</f>
        <v>1751009.1961093999</v>
      </c>
      <c r="J14" s="21">
        <f>VLOOKUP(B14,RMS!B:E,4,FALSE)</f>
        <v>1541401.7614188001</v>
      </c>
      <c r="K14" s="22">
        <f t="shared" si="1"/>
        <v>2.6090600062161684E-2</v>
      </c>
      <c r="L14" s="22">
        <f t="shared" si="2"/>
        <v>-6.6188001073896885E-3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482373.6054</v>
      </c>
      <c r="F15" s="25">
        <f>RA!I19</f>
        <v>51275.536800000002</v>
      </c>
      <c r="G15" s="16">
        <f t="shared" si="0"/>
        <v>431098.0686</v>
      </c>
      <c r="H15" s="27">
        <f>RA!J19</f>
        <v>10.629838827412801</v>
      </c>
      <c r="I15" s="20">
        <f>VLOOKUP(B15,RMS!B:D,3,FALSE)</f>
        <v>482373.610708547</v>
      </c>
      <c r="J15" s="21">
        <f>VLOOKUP(B15,RMS!B:E,4,FALSE)</f>
        <v>431098.068596581</v>
      </c>
      <c r="K15" s="22">
        <f t="shared" si="1"/>
        <v>-5.3085469990037382E-3</v>
      </c>
      <c r="L15" s="22">
        <f t="shared" si="2"/>
        <v>3.4190015867352486E-6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859881.71380000003</v>
      </c>
      <c r="F16" s="25">
        <f>RA!I20</f>
        <v>42372.285400000001</v>
      </c>
      <c r="G16" s="16">
        <f t="shared" si="0"/>
        <v>817509.42839999998</v>
      </c>
      <c r="H16" s="27">
        <f>RA!J20</f>
        <v>4.9276876947118504</v>
      </c>
      <c r="I16" s="20">
        <f>VLOOKUP(B16,RMS!B:D,3,FALSE)</f>
        <v>859881.68870000006</v>
      </c>
      <c r="J16" s="21">
        <f>VLOOKUP(B16,RMS!B:E,4,FALSE)</f>
        <v>817509.42839999998</v>
      </c>
      <c r="K16" s="22">
        <f t="shared" si="1"/>
        <v>2.5099999969825149E-2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368938.21460000001</v>
      </c>
      <c r="F17" s="25">
        <f>RA!I21</f>
        <v>44181.555899999999</v>
      </c>
      <c r="G17" s="16">
        <f t="shared" si="0"/>
        <v>324756.65870000003</v>
      </c>
      <c r="H17" s="27">
        <f>RA!J21</f>
        <v>11.9753265320865</v>
      </c>
      <c r="I17" s="20">
        <f>VLOOKUP(B17,RMS!B:D,3,FALSE)</f>
        <v>368938.00095357402</v>
      </c>
      <c r="J17" s="21">
        <f>VLOOKUP(B17,RMS!B:E,4,FALSE)</f>
        <v>324756.65851518</v>
      </c>
      <c r="K17" s="22">
        <f t="shared" si="1"/>
        <v>0.21364642598200589</v>
      </c>
      <c r="L17" s="22">
        <f t="shared" si="2"/>
        <v>1.848200336098671E-4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1344491.486</v>
      </c>
      <c r="F18" s="25">
        <f>RA!I22</f>
        <v>162273.06280000001</v>
      </c>
      <c r="G18" s="16">
        <f t="shared" si="0"/>
        <v>1182218.4232000001</v>
      </c>
      <c r="H18" s="27">
        <f>RA!J22</f>
        <v>12.069474927117501</v>
      </c>
      <c r="I18" s="20">
        <f>VLOOKUP(B18,RMS!B:D,3,FALSE)</f>
        <v>1344491.7267265499</v>
      </c>
      <c r="J18" s="21">
        <f>VLOOKUP(B18,RMS!B:E,4,FALSE)</f>
        <v>1182218.42607257</v>
      </c>
      <c r="K18" s="22">
        <f t="shared" si="1"/>
        <v>-0.24072654987685382</v>
      </c>
      <c r="L18" s="22">
        <f t="shared" si="2"/>
        <v>-2.87256995216012E-3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2489445.1439999999</v>
      </c>
      <c r="F19" s="25">
        <f>RA!I23</f>
        <v>173702.19899999999</v>
      </c>
      <c r="G19" s="16">
        <f t="shared" si="0"/>
        <v>2315742.9449999998</v>
      </c>
      <c r="H19" s="27">
        <f>RA!J23</f>
        <v>6.9775467605162103</v>
      </c>
      <c r="I19" s="20">
        <f>VLOOKUP(B19,RMS!B:D,3,FALSE)</f>
        <v>2489446.3569461498</v>
      </c>
      <c r="J19" s="21">
        <f>VLOOKUP(B19,RMS!B:E,4,FALSE)</f>
        <v>2315742.98115726</v>
      </c>
      <c r="K19" s="22">
        <f t="shared" si="1"/>
        <v>-1.2129461499862373</v>
      </c>
      <c r="L19" s="22">
        <f t="shared" si="2"/>
        <v>-3.6157260183244944E-2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361910.13679999998</v>
      </c>
      <c r="F20" s="25">
        <f>RA!I24</f>
        <v>56761.247600000002</v>
      </c>
      <c r="G20" s="16">
        <f t="shared" si="0"/>
        <v>305148.88919999998</v>
      </c>
      <c r="H20" s="27">
        <f>RA!J24</f>
        <v>15.6837960113197</v>
      </c>
      <c r="I20" s="20">
        <f>VLOOKUP(B20,RMS!B:D,3,FALSE)</f>
        <v>361910.18078366201</v>
      </c>
      <c r="J20" s="21">
        <f>VLOOKUP(B20,RMS!B:E,4,FALSE)</f>
        <v>305148.85879565298</v>
      </c>
      <c r="K20" s="22">
        <f t="shared" si="1"/>
        <v>-4.3983662035316229E-2</v>
      </c>
      <c r="L20" s="22">
        <f t="shared" si="2"/>
        <v>3.0404346995055676E-2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253483.21960000001</v>
      </c>
      <c r="F21" s="25">
        <f>RA!I25</f>
        <v>26207.989000000001</v>
      </c>
      <c r="G21" s="16">
        <f t="shared" si="0"/>
        <v>227275.23060000001</v>
      </c>
      <c r="H21" s="27">
        <f>RA!J25</f>
        <v>10.3391415973636</v>
      </c>
      <c r="I21" s="20">
        <f>VLOOKUP(B21,RMS!B:D,3,FALSE)</f>
        <v>253483.22459928901</v>
      </c>
      <c r="J21" s="21">
        <f>VLOOKUP(B21,RMS!B:E,4,FALSE)</f>
        <v>227275.24252812701</v>
      </c>
      <c r="K21" s="22">
        <f t="shared" si="1"/>
        <v>-4.9992889980785549E-3</v>
      </c>
      <c r="L21" s="22">
        <f t="shared" si="2"/>
        <v>-1.1928127001738176E-2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658695.30160000001</v>
      </c>
      <c r="F22" s="25">
        <f>RA!I26</f>
        <v>111440.1029</v>
      </c>
      <c r="G22" s="16">
        <f t="shared" si="0"/>
        <v>547255.19870000007</v>
      </c>
      <c r="H22" s="27">
        <f>RA!J26</f>
        <v>16.918308454502</v>
      </c>
      <c r="I22" s="20">
        <f>VLOOKUP(B22,RMS!B:D,3,FALSE)</f>
        <v>658695.24252679804</v>
      </c>
      <c r="J22" s="21">
        <f>VLOOKUP(B22,RMS!B:E,4,FALSE)</f>
        <v>547255.02157826105</v>
      </c>
      <c r="K22" s="22">
        <f t="shared" si="1"/>
        <v>5.907320196274668E-2</v>
      </c>
      <c r="L22" s="22">
        <f t="shared" si="2"/>
        <v>0.17712173901963979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245048.0754</v>
      </c>
      <c r="F23" s="25">
        <f>RA!I27</f>
        <v>68679.387400000007</v>
      </c>
      <c r="G23" s="16">
        <f t="shared" si="0"/>
        <v>176368.68799999999</v>
      </c>
      <c r="H23" s="27">
        <f>RA!J27</f>
        <v>28.026903409827799</v>
      </c>
      <c r="I23" s="20">
        <f>VLOOKUP(B23,RMS!B:D,3,FALSE)</f>
        <v>245048.036863452</v>
      </c>
      <c r="J23" s="21">
        <f>VLOOKUP(B23,RMS!B:E,4,FALSE)</f>
        <v>176368.693988332</v>
      </c>
      <c r="K23" s="22">
        <f t="shared" si="1"/>
        <v>3.8536548003321514E-2</v>
      </c>
      <c r="L23" s="22">
        <f t="shared" si="2"/>
        <v>-5.9883320063818246E-3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1033150.0191</v>
      </c>
      <c r="F24" s="25">
        <f>RA!I28</f>
        <v>40126.581899999997</v>
      </c>
      <c r="G24" s="16">
        <f t="shared" si="0"/>
        <v>993023.43720000004</v>
      </c>
      <c r="H24" s="27">
        <f>RA!J28</f>
        <v>3.88390661164147</v>
      </c>
      <c r="I24" s="20">
        <f>VLOOKUP(B24,RMS!B:D,3,FALSE)</f>
        <v>1033150.01915841</v>
      </c>
      <c r="J24" s="21">
        <f>VLOOKUP(B24,RMS!B:E,4,FALSE)</f>
        <v>993023.39575637004</v>
      </c>
      <c r="K24" s="22">
        <f t="shared" si="1"/>
        <v>-5.840999074280262E-5</v>
      </c>
      <c r="L24" s="22">
        <f t="shared" si="2"/>
        <v>4.144363000523299E-2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744309.53960000002</v>
      </c>
      <c r="F25" s="25">
        <f>RA!I29</f>
        <v>115409.73020000001</v>
      </c>
      <c r="G25" s="16">
        <f t="shared" si="0"/>
        <v>628899.80940000003</v>
      </c>
      <c r="H25" s="27">
        <f>RA!J29</f>
        <v>15.5056094352925</v>
      </c>
      <c r="I25" s="20">
        <f>VLOOKUP(B25,RMS!B:D,3,FALSE)</f>
        <v>744309.53921150404</v>
      </c>
      <c r="J25" s="21">
        <f>VLOOKUP(B25,RMS!B:E,4,FALSE)</f>
        <v>628899.76788522699</v>
      </c>
      <c r="K25" s="22">
        <f t="shared" si="1"/>
        <v>3.8849597331136465E-4</v>
      </c>
      <c r="L25" s="22">
        <f t="shared" si="2"/>
        <v>4.1514773038215935E-2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1445281.1170999999</v>
      </c>
      <c r="F26" s="25">
        <f>RA!I30</f>
        <v>234471.46789999999</v>
      </c>
      <c r="G26" s="16">
        <f t="shared" si="0"/>
        <v>1210809.6491999999</v>
      </c>
      <c r="H26" s="27">
        <f>RA!J30</f>
        <v>16.223243016588601</v>
      </c>
      <c r="I26" s="20">
        <f>VLOOKUP(B26,RMS!B:D,3,FALSE)</f>
        <v>1445281.1359619501</v>
      </c>
      <c r="J26" s="21">
        <f>VLOOKUP(B26,RMS!B:E,4,FALSE)</f>
        <v>1210809.6299320599</v>
      </c>
      <c r="K26" s="22">
        <f t="shared" si="1"/>
        <v>-1.886195014230907E-2</v>
      </c>
      <c r="L26" s="22">
        <f t="shared" si="2"/>
        <v>1.926793996244669E-2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1046821.2098</v>
      </c>
      <c r="F27" s="25">
        <f>RA!I31</f>
        <v>30351.4509</v>
      </c>
      <c r="G27" s="16">
        <f t="shared" si="0"/>
        <v>1016469.7588999999</v>
      </c>
      <c r="H27" s="27">
        <f>RA!J31</f>
        <v>2.8993920466895</v>
      </c>
      <c r="I27" s="20">
        <f>VLOOKUP(B27,RMS!B:D,3,FALSE)</f>
        <v>1046821.00634317</v>
      </c>
      <c r="J27" s="21">
        <f>VLOOKUP(B27,RMS!B:E,4,FALSE)</f>
        <v>1016469.63024956</v>
      </c>
      <c r="K27" s="22">
        <f t="shared" si="1"/>
        <v>0.20345683000050485</v>
      </c>
      <c r="L27" s="22">
        <f t="shared" si="2"/>
        <v>0.12865043990314007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145726.43179999999</v>
      </c>
      <c r="F28" s="25">
        <f>RA!I32</f>
        <v>32791.356399999997</v>
      </c>
      <c r="G28" s="16">
        <f t="shared" si="0"/>
        <v>112935.0754</v>
      </c>
      <c r="H28" s="27">
        <f>RA!J32</f>
        <v>22.5019963742775</v>
      </c>
      <c r="I28" s="20">
        <f>VLOOKUP(B28,RMS!B:D,3,FALSE)</f>
        <v>145726.222899735</v>
      </c>
      <c r="J28" s="21">
        <f>VLOOKUP(B28,RMS!B:E,4,FALSE)</f>
        <v>112935.09591206</v>
      </c>
      <c r="K28" s="22">
        <f t="shared" si="1"/>
        <v>0.2089002649881877</v>
      </c>
      <c r="L28" s="22">
        <f t="shared" si="2"/>
        <v>-2.0512060000328347E-2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229.9151</v>
      </c>
      <c r="F29" s="25">
        <f>RA!I33</f>
        <v>47.877699999999997</v>
      </c>
      <c r="G29" s="16">
        <f t="shared" si="0"/>
        <v>182.03739999999999</v>
      </c>
      <c r="H29" s="27">
        <f>RA!J33</f>
        <v>20.8240781053528</v>
      </c>
      <c r="I29" s="20">
        <f>VLOOKUP(B29,RMS!B:D,3,FALSE)</f>
        <v>229.91460000000001</v>
      </c>
      <c r="J29" s="21">
        <f>VLOOKUP(B29,RMS!B:E,4,FALSE)</f>
        <v>182.03739999999999</v>
      </c>
      <c r="K29" s="22">
        <f t="shared" si="1"/>
        <v>4.9999999998817657E-4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161107.7162</v>
      </c>
      <c r="F31" s="25">
        <f>RA!I35</f>
        <v>18719.418099999999</v>
      </c>
      <c r="G31" s="16">
        <f t="shared" si="0"/>
        <v>142388.29809999999</v>
      </c>
      <c r="H31" s="27">
        <f>RA!J35</f>
        <v>11.6191940035706</v>
      </c>
      <c r="I31" s="20">
        <f>VLOOKUP(B31,RMS!B:D,3,FALSE)</f>
        <v>161107.7157</v>
      </c>
      <c r="J31" s="21">
        <f>VLOOKUP(B31,RMS!B:E,4,FALSE)</f>
        <v>142388.3155</v>
      </c>
      <c r="K31" s="22">
        <f t="shared" si="1"/>
        <v>4.999999946448952E-4</v>
      </c>
      <c r="L31" s="22">
        <f t="shared" si="2"/>
        <v>-1.74000000115484E-2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382940.17210000003</v>
      </c>
      <c r="F35" s="25">
        <f>RA!I39</f>
        <v>20146.7248</v>
      </c>
      <c r="G35" s="16">
        <f t="shared" si="0"/>
        <v>362793.4473</v>
      </c>
      <c r="H35" s="27">
        <f>RA!J39</f>
        <v>5.26106328555651</v>
      </c>
      <c r="I35" s="20">
        <f>VLOOKUP(B35,RMS!B:D,3,FALSE)</f>
        <v>382940.170940171</v>
      </c>
      <c r="J35" s="21">
        <f>VLOOKUP(B35,RMS!B:E,4,FALSE)</f>
        <v>362793.44974359003</v>
      </c>
      <c r="K35" s="22">
        <f t="shared" si="1"/>
        <v>1.1598290293477476E-3</v>
      </c>
      <c r="L35" s="22">
        <f t="shared" si="2"/>
        <v>-2.4435900268144906E-3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446236.60859999998</v>
      </c>
      <c r="F36" s="25">
        <f>RA!I40</f>
        <v>27690.359700000001</v>
      </c>
      <c r="G36" s="16">
        <f t="shared" si="0"/>
        <v>418546.24890000001</v>
      </c>
      <c r="H36" s="27">
        <f>RA!J40</f>
        <v>6.2053088353450701</v>
      </c>
      <c r="I36" s="20">
        <f>VLOOKUP(B36,RMS!B:D,3,FALSE)</f>
        <v>446236.60165470099</v>
      </c>
      <c r="J36" s="21">
        <f>VLOOKUP(B36,RMS!B:E,4,FALSE)</f>
        <v>418546.24821367499</v>
      </c>
      <c r="K36" s="22">
        <f t="shared" si="1"/>
        <v>6.9452989846467972E-3</v>
      </c>
      <c r="L36" s="22">
        <f t="shared" si="2"/>
        <v>6.8632501643151045E-4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46857.729299999999</v>
      </c>
      <c r="F39" s="25">
        <f>RA!I43</f>
        <v>4420.4187000000002</v>
      </c>
      <c r="G39" s="16">
        <f t="shared" si="0"/>
        <v>42437.310599999997</v>
      </c>
      <c r="H39" s="27">
        <f>RA!J43</f>
        <v>9.4337023283797894</v>
      </c>
      <c r="I39" s="20">
        <f>VLOOKUP(B39,RMS!B:D,3,FALSE)</f>
        <v>46857.7292186673</v>
      </c>
      <c r="J39" s="21">
        <f>VLOOKUP(B39,RMS!B:E,4,FALSE)</f>
        <v>42437.309583238799</v>
      </c>
      <c r="K39" s="22">
        <f t="shared" si="1"/>
        <v>8.133269875543192E-5</v>
      </c>
      <c r="L39" s="22">
        <f t="shared" si="2"/>
        <v>1.0167611981160007E-3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0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0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1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3" t="s">
        <v>4</v>
      </c>
      <c r="C6" s="64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5" t="s">
        <v>5</v>
      </c>
      <c r="B7" s="66"/>
      <c r="C7" s="67"/>
      <c r="D7" s="39">
        <v>17249543.3057</v>
      </c>
      <c r="E7" s="39">
        <v>20059768</v>
      </c>
      <c r="F7" s="40">
        <v>85.990741795717696</v>
      </c>
      <c r="G7" s="41"/>
      <c r="H7" s="41"/>
      <c r="I7" s="39">
        <v>1863178.1823</v>
      </c>
      <c r="J7" s="40">
        <v>10.801318906132</v>
      </c>
      <c r="K7" s="41"/>
      <c r="L7" s="41"/>
      <c r="M7" s="41"/>
      <c r="N7" s="39">
        <v>157533458.24950001</v>
      </c>
      <c r="O7" s="39">
        <v>1511365203.7722001</v>
      </c>
      <c r="P7" s="39">
        <v>1145846</v>
      </c>
      <c r="Q7" s="39">
        <v>1051264</v>
      </c>
      <c r="R7" s="40">
        <v>8.9969788749543405</v>
      </c>
      <c r="S7" s="39">
        <v>15.0539804700632</v>
      </c>
      <c r="T7" s="39">
        <v>14.610144136772499</v>
      </c>
      <c r="U7" s="42">
        <v>2.94829885141211</v>
      </c>
    </row>
    <row r="8" spans="1:23" ht="12" thickBot="1">
      <c r="A8" s="68">
        <v>41496</v>
      </c>
      <c r="B8" s="71" t="s">
        <v>6</v>
      </c>
      <c r="C8" s="72"/>
      <c r="D8" s="43">
        <v>496952.13170000003</v>
      </c>
      <c r="E8" s="43">
        <v>592706</v>
      </c>
      <c r="F8" s="44">
        <v>83.844626458986397</v>
      </c>
      <c r="G8" s="45"/>
      <c r="H8" s="45"/>
      <c r="I8" s="43">
        <v>118190.7885</v>
      </c>
      <c r="J8" s="44">
        <v>23.783133416831699</v>
      </c>
      <c r="K8" s="45"/>
      <c r="L8" s="45"/>
      <c r="M8" s="45"/>
      <c r="N8" s="43">
        <v>4743703.0970999999</v>
      </c>
      <c r="O8" s="43">
        <v>46851996.589599997</v>
      </c>
      <c r="P8" s="43">
        <v>24530</v>
      </c>
      <c r="Q8" s="43">
        <v>22018</v>
      </c>
      <c r="R8" s="44">
        <v>11.408847306748999</v>
      </c>
      <c r="S8" s="43">
        <v>20.258953595597202</v>
      </c>
      <c r="T8" s="43">
        <v>19.7981943637024</v>
      </c>
      <c r="U8" s="46">
        <v>2.27434862181105</v>
      </c>
    </row>
    <row r="9" spans="1:23" ht="12" thickBot="1">
      <c r="A9" s="69"/>
      <c r="B9" s="71" t="s">
        <v>7</v>
      </c>
      <c r="C9" s="72"/>
      <c r="D9" s="43">
        <v>114123.7067</v>
      </c>
      <c r="E9" s="43">
        <v>148400</v>
      </c>
      <c r="F9" s="44">
        <v>76.902767318059304</v>
      </c>
      <c r="G9" s="45"/>
      <c r="H9" s="45"/>
      <c r="I9" s="43">
        <v>21063.472300000001</v>
      </c>
      <c r="J9" s="44">
        <v>18.456701862453599</v>
      </c>
      <c r="K9" s="45"/>
      <c r="L9" s="45"/>
      <c r="M9" s="45"/>
      <c r="N9" s="43">
        <v>1039466.8308</v>
      </c>
      <c r="O9" s="43">
        <v>9566391.9721000008</v>
      </c>
      <c r="P9" s="43">
        <v>7626</v>
      </c>
      <c r="Q9" s="43">
        <v>6814</v>
      </c>
      <c r="R9" s="44">
        <v>11.9166422072204</v>
      </c>
      <c r="S9" s="43">
        <v>14.9650808680829</v>
      </c>
      <c r="T9" s="43">
        <v>15.5039808629293</v>
      </c>
      <c r="U9" s="46">
        <v>-3.6010496675346499</v>
      </c>
    </row>
    <row r="10" spans="1:23" ht="12" thickBot="1">
      <c r="A10" s="69"/>
      <c r="B10" s="71" t="s">
        <v>8</v>
      </c>
      <c r="C10" s="72"/>
      <c r="D10" s="43">
        <v>161491.86799999999</v>
      </c>
      <c r="E10" s="43">
        <v>189051</v>
      </c>
      <c r="F10" s="44">
        <v>85.422382320114707</v>
      </c>
      <c r="G10" s="45"/>
      <c r="H10" s="45"/>
      <c r="I10" s="43">
        <v>35904.622000000003</v>
      </c>
      <c r="J10" s="44">
        <v>22.233083587837399</v>
      </c>
      <c r="K10" s="45"/>
      <c r="L10" s="45"/>
      <c r="M10" s="45"/>
      <c r="N10" s="43">
        <v>1501544.8511000001</v>
      </c>
      <c r="O10" s="43">
        <v>14949100.1076</v>
      </c>
      <c r="P10" s="43">
        <v>105410</v>
      </c>
      <c r="Q10" s="43">
        <v>97397</v>
      </c>
      <c r="R10" s="44">
        <v>8.2271527870468208</v>
      </c>
      <c r="S10" s="43">
        <v>1.5320355563988199</v>
      </c>
      <c r="T10" s="43">
        <v>1.5766056562317099</v>
      </c>
      <c r="U10" s="46">
        <v>-2.9092079258038499</v>
      </c>
    </row>
    <row r="11" spans="1:23" ht="12" thickBot="1">
      <c r="A11" s="69"/>
      <c r="B11" s="71" t="s">
        <v>9</v>
      </c>
      <c r="C11" s="72"/>
      <c r="D11" s="43">
        <v>42608.050999999999</v>
      </c>
      <c r="E11" s="43">
        <v>53902</v>
      </c>
      <c r="F11" s="44">
        <v>79.047254276279205</v>
      </c>
      <c r="G11" s="45"/>
      <c r="H11" s="45"/>
      <c r="I11" s="43">
        <v>6496.8801999999996</v>
      </c>
      <c r="J11" s="44">
        <v>15.2480107574036</v>
      </c>
      <c r="K11" s="45"/>
      <c r="L11" s="45"/>
      <c r="M11" s="45"/>
      <c r="N11" s="43">
        <v>400079.90740000003</v>
      </c>
      <c r="O11" s="43">
        <v>5078603.2017999999</v>
      </c>
      <c r="P11" s="43">
        <v>2702</v>
      </c>
      <c r="Q11" s="43">
        <v>2352</v>
      </c>
      <c r="R11" s="44">
        <v>14.880952380952399</v>
      </c>
      <c r="S11" s="43">
        <v>15.7690788304959</v>
      </c>
      <c r="T11" s="43">
        <v>16.104524999999999</v>
      </c>
      <c r="U11" s="46">
        <v>-2.1272401077439498</v>
      </c>
    </row>
    <row r="12" spans="1:23" ht="12" thickBot="1">
      <c r="A12" s="69"/>
      <c r="B12" s="71" t="s">
        <v>10</v>
      </c>
      <c r="C12" s="72"/>
      <c r="D12" s="43">
        <v>182948.23550000001</v>
      </c>
      <c r="E12" s="43">
        <v>182350</v>
      </c>
      <c r="F12" s="44">
        <v>100.328069920483</v>
      </c>
      <c r="G12" s="45"/>
      <c r="H12" s="45"/>
      <c r="I12" s="43">
        <v>-14526.332700000001</v>
      </c>
      <c r="J12" s="44">
        <v>-7.94013271584683</v>
      </c>
      <c r="K12" s="45"/>
      <c r="L12" s="45"/>
      <c r="M12" s="45"/>
      <c r="N12" s="43">
        <v>1374214.0647</v>
      </c>
      <c r="O12" s="43">
        <v>19432577.0922</v>
      </c>
      <c r="P12" s="43">
        <v>2403</v>
      </c>
      <c r="Q12" s="43">
        <v>2261</v>
      </c>
      <c r="R12" s="44">
        <v>6.2804068996019398</v>
      </c>
      <c r="S12" s="43">
        <v>76.133264877236797</v>
      </c>
      <c r="T12" s="43">
        <v>69.130657850508598</v>
      </c>
      <c r="U12" s="46">
        <v>9.1978283579716695</v>
      </c>
    </row>
    <row r="13" spans="1:23" ht="12" thickBot="1">
      <c r="A13" s="69"/>
      <c r="B13" s="71" t="s">
        <v>11</v>
      </c>
      <c r="C13" s="72"/>
      <c r="D13" s="43">
        <v>281063.16470000002</v>
      </c>
      <c r="E13" s="43">
        <v>377995</v>
      </c>
      <c r="F13" s="44">
        <v>74.356318125901097</v>
      </c>
      <c r="G13" s="45"/>
      <c r="H13" s="45"/>
      <c r="I13" s="43">
        <v>63979.1417</v>
      </c>
      <c r="J13" s="44">
        <v>22.763260980246098</v>
      </c>
      <c r="K13" s="45"/>
      <c r="L13" s="45"/>
      <c r="M13" s="45"/>
      <c r="N13" s="43">
        <v>2646128.8195000002</v>
      </c>
      <c r="O13" s="43">
        <v>26402465.333700001</v>
      </c>
      <c r="P13" s="43">
        <v>12241</v>
      </c>
      <c r="Q13" s="43">
        <v>10718</v>
      </c>
      <c r="R13" s="44">
        <v>14.2097406232506</v>
      </c>
      <c r="S13" s="43">
        <v>22.960800972142799</v>
      </c>
      <c r="T13" s="43">
        <v>23.009810626982699</v>
      </c>
      <c r="U13" s="46">
        <v>-0.21344923854925901</v>
      </c>
    </row>
    <row r="14" spans="1:23" ht="12" thickBot="1">
      <c r="A14" s="69"/>
      <c r="B14" s="71" t="s">
        <v>12</v>
      </c>
      <c r="C14" s="72"/>
      <c r="D14" s="43">
        <v>150082.51759999999</v>
      </c>
      <c r="E14" s="43">
        <v>181010</v>
      </c>
      <c r="F14" s="44">
        <v>82.913937130545307</v>
      </c>
      <c r="G14" s="45"/>
      <c r="H14" s="45"/>
      <c r="I14" s="43">
        <v>13358.331899999999</v>
      </c>
      <c r="J14" s="44">
        <v>8.9006581936495994</v>
      </c>
      <c r="K14" s="45"/>
      <c r="L14" s="45"/>
      <c r="M14" s="45"/>
      <c r="N14" s="43">
        <v>1361697.7035999999</v>
      </c>
      <c r="O14" s="43">
        <v>14775697.425899999</v>
      </c>
      <c r="P14" s="43">
        <v>2871</v>
      </c>
      <c r="Q14" s="43">
        <v>2405</v>
      </c>
      <c r="R14" s="44">
        <v>19.3762993762994</v>
      </c>
      <c r="S14" s="43">
        <v>52.275345733194001</v>
      </c>
      <c r="T14" s="43">
        <v>50.999326070686102</v>
      </c>
      <c r="U14" s="46">
        <v>2.44095882028321</v>
      </c>
    </row>
    <row r="15" spans="1:23" ht="12" thickBot="1">
      <c r="A15" s="69"/>
      <c r="B15" s="71" t="s">
        <v>13</v>
      </c>
      <c r="C15" s="72"/>
      <c r="D15" s="43">
        <v>101958.5889</v>
      </c>
      <c r="E15" s="43">
        <v>102998</v>
      </c>
      <c r="F15" s="44">
        <v>98.990843414435204</v>
      </c>
      <c r="G15" s="45"/>
      <c r="H15" s="45"/>
      <c r="I15" s="43">
        <v>13154.694799999999</v>
      </c>
      <c r="J15" s="44">
        <v>12.901997705070199</v>
      </c>
      <c r="K15" s="45"/>
      <c r="L15" s="45"/>
      <c r="M15" s="45"/>
      <c r="N15" s="43">
        <v>853652.61340000003</v>
      </c>
      <c r="O15" s="43">
        <v>9861203.5245999992</v>
      </c>
      <c r="P15" s="43">
        <v>5304</v>
      </c>
      <c r="Q15" s="43">
        <v>4609</v>
      </c>
      <c r="R15" s="44">
        <v>15.079192883488799</v>
      </c>
      <c r="S15" s="43">
        <v>19.222961708144801</v>
      </c>
      <c r="T15" s="43">
        <v>18.3221363636364</v>
      </c>
      <c r="U15" s="46">
        <v>4.6861943449991497</v>
      </c>
    </row>
    <row r="16" spans="1:23" ht="12" thickBot="1">
      <c r="A16" s="69"/>
      <c r="B16" s="71" t="s">
        <v>14</v>
      </c>
      <c r="C16" s="72"/>
      <c r="D16" s="43">
        <v>1020817.2212</v>
      </c>
      <c r="E16" s="43">
        <v>1044071</v>
      </c>
      <c r="F16" s="44">
        <v>97.772778019885607</v>
      </c>
      <c r="G16" s="45"/>
      <c r="H16" s="45"/>
      <c r="I16" s="43">
        <v>79352.727599999998</v>
      </c>
      <c r="J16" s="44">
        <v>7.7734511087811198</v>
      </c>
      <c r="K16" s="45"/>
      <c r="L16" s="45"/>
      <c r="M16" s="45"/>
      <c r="N16" s="43">
        <v>9018630.9107000008</v>
      </c>
      <c r="O16" s="43">
        <v>84953485.755400002</v>
      </c>
      <c r="P16" s="43">
        <v>83039</v>
      </c>
      <c r="Q16" s="43">
        <v>73612</v>
      </c>
      <c r="R16" s="44">
        <v>12.8063359234907</v>
      </c>
      <c r="S16" s="43">
        <v>12.2932263297968</v>
      </c>
      <c r="T16" s="43">
        <v>12.272751502472399</v>
      </c>
      <c r="U16" s="46">
        <v>0.166553732723452</v>
      </c>
    </row>
    <row r="17" spans="1:21" ht="12" thickBot="1">
      <c r="A17" s="69"/>
      <c r="B17" s="71" t="s">
        <v>15</v>
      </c>
      <c r="C17" s="72"/>
      <c r="D17" s="43">
        <v>429561.24229999998</v>
      </c>
      <c r="E17" s="43">
        <v>656508</v>
      </c>
      <c r="F17" s="44">
        <v>65.431227387937398</v>
      </c>
      <c r="G17" s="45"/>
      <c r="H17" s="45"/>
      <c r="I17" s="43">
        <v>55527.635499999997</v>
      </c>
      <c r="J17" s="44">
        <v>12.926593470744301</v>
      </c>
      <c r="K17" s="45"/>
      <c r="L17" s="45"/>
      <c r="M17" s="45"/>
      <c r="N17" s="43">
        <v>3997036.4421000001</v>
      </c>
      <c r="O17" s="43">
        <v>57788247.486400001</v>
      </c>
      <c r="P17" s="43">
        <v>13022</v>
      </c>
      <c r="Q17" s="43">
        <v>11883</v>
      </c>
      <c r="R17" s="44">
        <v>9.5851216022889894</v>
      </c>
      <c r="S17" s="43">
        <v>32.987347742282303</v>
      </c>
      <c r="T17" s="43">
        <v>33.133427181688099</v>
      </c>
      <c r="U17" s="46">
        <v>-0.44283475151471602</v>
      </c>
    </row>
    <row r="18" spans="1:21" ht="12" thickBot="1">
      <c r="A18" s="69"/>
      <c r="B18" s="71" t="s">
        <v>16</v>
      </c>
      <c r="C18" s="72"/>
      <c r="D18" s="43">
        <v>1751009.2222</v>
      </c>
      <c r="E18" s="43">
        <v>1959021</v>
      </c>
      <c r="F18" s="44">
        <v>89.381850536569004</v>
      </c>
      <c r="G18" s="45"/>
      <c r="H18" s="45"/>
      <c r="I18" s="43">
        <v>209607.46739999999</v>
      </c>
      <c r="J18" s="44">
        <v>11.970666101726501</v>
      </c>
      <c r="K18" s="45"/>
      <c r="L18" s="45"/>
      <c r="M18" s="45"/>
      <c r="N18" s="43">
        <v>16345403.297</v>
      </c>
      <c r="O18" s="43">
        <v>147715057.7942</v>
      </c>
      <c r="P18" s="43">
        <v>98484</v>
      </c>
      <c r="Q18" s="43">
        <v>91652</v>
      </c>
      <c r="R18" s="44">
        <v>7.4542835944660304</v>
      </c>
      <c r="S18" s="43">
        <v>17.779631434547699</v>
      </c>
      <c r="T18" s="43">
        <v>18.1839811613495</v>
      </c>
      <c r="U18" s="46">
        <v>-2.2742300833976401</v>
      </c>
    </row>
    <row r="19" spans="1:21" ht="12" thickBot="1">
      <c r="A19" s="69"/>
      <c r="B19" s="71" t="s">
        <v>17</v>
      </c>
      <c r="C19" s="72"/>
      <c r="D19" s="43">
        <v>482373.6054</v>
      </c>
      <c r="E19" s="43">
        <v>646597</v>
      </c>
      <c r="F19" s="44">
        <v>74.601893513270198</v>
      </c>
      <c r="G19" s="45"/>
      <c r="H19" s="45"/>
      <c r="I19" s="43">
        <v>51275.536800000002</v>
      </c>
      <c r="J19" s="44">
        <v>10.629838827412801</v>
      </c>
      <c r="K19" s="45"/>
      <c r="L19" s="45"/>
      <c r="M19" s="45"/>
      <c r="N19" s="43">
        <v>5121641.0273000002</v>
      </c>
      <c r="O19" s="43">
        <v>52744190.4934</v>
      </c>
      <c r="P19" s="43">
        <v>11831</v>
      </c>
      <c r="Q19" s="43">
        <v>10479</v>
      </c>
      <c r="R19" s="44">
        <v>12.901994465120699</v>
      </c>
      <c r="S19" s="43">
        <v>40.772006204040203</v>
      </c>
      <c r="T19" s="43">
        <v>43.083464357285997</v>
      </c>
      <c r="U19" s="46">
        <v>-5.6692283957729899</v>
      </c>
    </row>
    <row r="20" spans="1:21" ht="12" thickBot="1">
      <c r="A20" s="69"/>
      <c r="B20" s="71" t="s">
        <v>18</v>
      </c>
      <c r="C20" s="72"/>
      <c r="D20" s="43">
        <v>859881.71380000003</v>
      </c>
      <c r="E20" s="43">
        <v>1047165</v>
      </c>
      <c r="F20" s="44">
        <v>82.115207612935905</v>
      </c>
      <c r="G20" s="45"/>
      <c r="H20" s="45"/>
      <c r="I20" s="43">
        <v>42372.285400000001</v>
      </c>
      <c r="J20" s="44">
        <v>4.9276876947118504</v>
      </c>
      <c r="K20" s="45"/>
      <c r="L20" s="45"/>
      <c r="M20" s="45"/>
      <c r="N20" s="43">
        <v>8926889.4103999995</v>
      </c>
      <c r="O20" s="43">
        <v>88237812.930999994</v>
      </c>
      <c r="P20" s="43">
        <v>36653</v>
      </c>
      <c r="Q20" s="43">
        <v>33716</v>
      </c>
      <c r="R20" s="44">
        <v>8.7109977458773393</v>
      </c>
      <c r="S20" s="43">
        <v>23.460063672823502</v>
      </c>
      <c r="T20" s="43">
        <v>21.710886988373499</v>
      </c>
      <c r="U20" s="46">
        <v>7.4559758611239904</v>
      </c>
    </row>
    <row r="21" spans="1:21" ht="12" thickBot="1">
      <c r="A21" s="69"/>
      <c r="B21" s="71" t="s">
        <v>19</v>
      </c>
      <c r="C21" s="72"/>
      <c r="D21" s="43">
        <v>368938.21460000001</v>
      </c>
      <c r="E21" s="43">
        <v>431732</v>
      </c>
      <c r="F21" s="44">
        <v>85.455378475535795</v>
      </c>
      <c r="G21" s="45"/>
      <c r="H21" s="45"/>
      <c r="I21" s="43">
        <v>44181.555899999999</v>
      </c>
      <c r="J21" s="44">
        <v>11.9753265320865</v>
      </c>
      <c r="K21" s="45"/>
      <c r="L21" s="45"/>
      <c r="M21" s="45"/>
      <c r="N21" s="43">
        <v>3329156.3481000001</v>
      </c>
      <c r="O21" s="43">
        <v>31394675.719799999</v>
      </c>
      <c r="P21" s="43">
        <v>35189</v>
      </c>
      <c r="Q21" s="43">
        <v>32446</v>
      </c>
      <c r="R21" s="44">
        <v>8.4540467237872203</v>
      </c>
      <c r="S21" s="43">
        <v>10.484475677058199</v>
      </c>
      <c r="T21" s="43">
        <v>10.2737615145164</v>
      </c>
      <c r="U21" s="46">
        <v>2.0097730113755299</v>
      </c>
    </row>
    <row r="22" spans="1:21" ht="12" thickBot="1">
      <c r="A22" s="69"/>
      <c r="B22" s="71" t="s">
        <v>20</v>
      </c>
      <c r="C22" s="72"/>
      <c r="D22" s="43">
        <v>1344491.486</v>
      </c>
      <c r="E22" s="43">
        <v>1190998</v>
      </c>
      <c r="F22" s="44">
        <v>112.88780384182</v>
      </c>
      <c r="G22" s="45"/>
      <c r="H22" s="45"/>
      <c r="I22" s="43">
        <v>162273.06280000001</v>
      </c>
      <c r="J22" s="44">
        <v>12.069474927117501</v>
      </c>
      <c r="K22" s="45"/>
      <c r="L22" s="45"/>
      <c r="M22" s="45"/>
      <c r="N22" s="43">
        <v>12044548.097100001</v>
      </c>
      <c r="O22" s="43">
        <v>113677885.34980001</v>
      </c>
      <c r="P22" s="43">
        <v>90077</v>
      </c>
      <c r="Q22" s="43">
        <v>81978</v>
      </c>
      <c r="R22" s="44">
        <v>9.8794798604503704</v>
      </c>
      <c r="S22" s="43">
        <v>14.9260242459229</v>
      </c>
      <c r="T22" s="43">
        <v>14.5452419490595</v>
      </c>
      <c r="U22" s="46">
        <v>2.5511300972691102</v>
      </c>
    </row>
    <row r="23" spans="1:21" ht="12" thickBot="1">
      <c r="A23" s="69"/>
      <c r="B23" s="71" t="s">
        <v>21</v>
      </c>
      <c r="C23" s="72"/>
      <c r="D23" s="43">
        <v>2489445.1439999999</v>
      </c>
      <c r="E23" s="43">
        <v>2683029</v>
      </c>
      <c r="F23" s="44">
        <v>92.784876495930604</v>
      </c>
      <c r="G23" s="45"/>
      <c r="H23" s="45"/>
      <c r="I23" s="43">
        <v>173702.19899999999</v>
      </c>
      <c r="J23" s="44">
        <v>6.9775467605162103</v>
      </c>
      <c r="K23" s="45"/>
      <c r="L23" s="45"/>
      <c r="M23" s="45"/>
      <c r="N23" s="43">
        <v>23669534.2936</v>
      </c>
      <c r="O23" s="43">
        <v>230204337.51800001</v>
      </c>
      <c r="P23" s="43">
        <v>90685</v>
      </c>
      <c r="Q23" s="43">
        <v>83006</v>
      </c>
      <c r="R23" s="44">
        <v>9.2511384719177006</v>
      </c>
      <c r="S23" s="43">
        <v>27.451564690963199</v>
      </c>
      <c r="T23" s="43">
        <v>27.006142289713999</v>
      </c>
      <c r="U23" s="46">
        <v>1.6225756391797099</v>
      </c>
    </row>
    <row r="24" spans="1:21" ht="12" thickBot="1">
      <c r="A24" s="69"/>
      <c r="B24" s="71" t="s">
        <v>22</v>
      </c>
      <c r="C24" s="72"/>
      <c r="D24" s="43">
        <v>361910.13679999998</v>
      </c>
      <c r="E24" s="43">
        <v>426884</v>
      </c>
      <c r="F24" s="44">
        <v>84.779503752775895</v>
      </c>
      <c r="G24" s="45"/>
      <c r="H24" s="45"/>
      <c r="I24" s="43">
        <v>56761.247600000002</v>
      </c>
      <c r="J24" s="44">
        <v>15.6837960113197</v>
      </c>
      <c r="K24" s="45"/>
      <c r="L24" s="45"/>
      <c r="M24" s="45"/>
      <c r="N24" s="43">
        <v>3234043.2751000002</v>
      </c>
      <c r="O24" s="43">
        <v>26462370.779800002</v>
      </c>
      <c r="P24" s="43">
        <v>40375</v>
      </c>
      <c r="Q24" s="43">
        <v>36821</v>
      </c>
      <c r="R24" s="44">
        <v>9.6521007034029402</v>
      </c>
      <c r="S24" s="43">
        <v>8.9637185585139303</v>
      </c>
      <c r="T24" s="43">
        <v>8.6795684853751904</v>
      </c>
      <c r="U24" s="46">
        <v>3.1700021735828399</v>
      </c>
    </row>
    <row r="25" spans="1:21" ht="12" thickBot="1">
      <c r="A25" s="69"/>
      <c r="B25" s="71" t="s">
        <v>23</v>
      </c>
      <c r="C25" s="72"/>
      <c r="D25" s="43">
        <v>253483.21960000001</v>
      </c>
      <c r="E25" s="43">
        <v>327034</v>
      </c>
      <c r="F25" s="44">
        <v>77.509745041799903</v>
      </c>
      <c r="G25" s="45"/>
      <c r="H25" s="45"/>
      <c r="I25" s="43">
        <v>26207.989000000001</v>
      </c>
      <c r="J25" s="44">
        <v>10.3391415973636</v>
      </c>
      <c r="K25" s="45"/>
      <c r="L25" s="45"/>
      <c r="M25" s="45"/>
      <c r="N25" s="43">
        <v>2277096.5043000001</v>
      </c>
      <c r="O25" s="43">
        <v>19916328.0902</v>
      </c>
      <c r="P25" s="43">
        <v>21444</v>
      </c>
      <c r="Q25" s="43">
        <v>19458</v>
      </c>
      <c r="R25" s="44">
        <v>10.2065988282455</v>
      </c>
      <c r="S25" s="43">
        <v>11.8207060063421</v>
      </c>
      <c r="T25" s="43">
        <v>11.4318358412992</v>
      </c>
      <c r="U25" s="46">
        <v>3.2897372190311902</v>
      </c>
    </row>
    <row r="26" spans="1:21" ht="12" thickBot="1">
      <c r="A26" s="69"/>
      <c r="B26" s="71" t="s">
        <v>24</v>
      </c>
      <c r="C26" s="72"/>
      <c r="D26" s="43">
        <v>658695.30160000001</v>
      </c>
      <c r="E26" s="43">
        <v>546299</v>
      </c>
      <c r="F26" s="44">
        <v>120.57413643444301</v>
      </c>
      <c r="G26" s="45"/>
      <c r="H26" s="45"/>
      <c r="I26" s="43">
        <v>111440.1029</v>
      </c>
      <c r="J26" s="44">
        <v>16.918308454502</v>
      </c>
      <c r="K26" s="45"/>
      <c r="L26" s="45"/>
      <c r="M26" s="45"/>
      <c r="N26" s="43">
        <v>5884254.8589000003</v>
      </c>
      <c r="O26" s="43">
        <v>53926347.754900001</v>
      </c>
      <c r="P26" s="43">
        <v>54244</v>
      </c>
      <c r="Q26" s="43">
        <v>50774</v>
      </c>
      <c r="R26" s="44">
        <v>6.8342064836333503</v>
      </c>
      <c r="S26" s="43">
        <v>12.143191903251999</v>
      </c>
      <c r="T26" s="43">
        <v>12.3349620553827</v>
      </c>
      <c r="U26" s="46">
        <v>-1.57924006849756</v>
      </c>
    </row>
    <row r="27" spans="1:21" ht="12" thickBot="1">
      <c r="A27" s="69"/>
      <c r="B27" s="71" t="s">
        <v>25</v>
      </c>
      <c r="C27" s="72"/>
      <c r="D27" s="43">
        <v>245048.0754</v>
      </c>
      <c r="E27" s="43">
        <v>328897</v>
      </c>
      <c r="F27" s="44">
        <v>74.506023283885199</v>
      </c>
      <c r="G27" s="45"/>
      <c r="H27" s="45"/>
      <c r="I27" s="43">
        <v>68679.387400000007</v>
      </c>
      <c r="J27" s="44">
        <v>28.026903409827799</v>
      </c>
      <c r="K27" s="45"/>
      <c r="L27" s="45"/>
      <c r="M27" s="45"/>
      <c r="N27" s="43">
        <v>2350292.3369</v>
      </c>
      <c r="O27" s="43">
        <v>21899695.362100001</v>
      </c>
      <c r="P27" s="43">
        <v>39309</v>
      </c>
      <c r="Q27" s="43">
        <v>37394</v>
      </c>
      <c r="R27" s="44">
        <v>5.1211424292667296</v>
      </c>
      <c r="S27" s="43">
        <v>6.2338923757918003</v>
      </c>
      <c r="T27" s="43">
        <v>6.2698535567203297</v>
      </c>
      <c r="U27" s="46">
        <v>-0.57686560435620404</v>
      </c>
    </row>
    <row r="28" spans="1:21" ht="12" thickBot="1">
      <c r="A28" s="69"/>
      <c r="B28" s="71" t="s">
        <v>26</v>
      </c>
      <c r="C28" s="72"/>
      <c r="D28" s="43">
        <v>1033150.0191</v>
      </c>
      <c r="E28" s="43">
        <v>1055539</v>
      </c>
      <c r="F28" s="44">
        <v>97.878905383884401</v>
      </c>
      <c r="G28" s="45"/>
      <c r="H28" s="45"/>
      <c r="I28" s="43">
        <v>40126.581899999997</v>
      </c>
      <c r="J28" s="44">
        <v>3.88390661164147</v>
      </c>
      <c r="K28" s="45"/>
      <c r="L28" s="45"/>
      <c r="M28" s="45"/>
      <c r="N28" s="43">
        <v>9144447.8715000004</v>
      </c>
      <c r="O28" s="43">
        <v>77210411.796900004</v>
      </c>
      <c r="P28" s="43">
        <v>57406</v>
      </c>
      <c r="Q28" s="43">
        <v>52870</v>
      </c>
      <c r="R28" s="44">
        <v>8.5795347077737993</v>
      </c>
      <c r="S28" s="43">
        <v>17.997248007176999</v>
      </c>
      <c r="T28" s="43">
        <v>16.990457488178599</v>
      </c>
      <c r="U28" s="46">
        <v>5.5941359400999104</v>
      </c>
    </row>
    <row r="29" spans="1:21" ht="12" thickBot="1">
      <c r="A29" s="69"/>
      <c r="B29" s="71" t="s">
        <v>27</v>
      </c>
      <c r="C29" s="72"/>
      <c r="D29" s="43">
        <v>744309.53960000002</v>
      </c>
      <c r="E29" s="43">
        <v>655046</v>
      </c>
      <c r="F29" s="44">
        <v>113.62706429777499</v>
      </c>
      <c r="G29" s="45"/>
      <c r="H29" s="45"/>
      <c r="I29" s="43">
        <v>115409.73020000001</v>
      </c>
      <c r="J29" s="44">
        <v>15.5056094352925</v>
      </c>
      <c r="K29" s="45"/>
      <c r="L29" s="45"/>
      <c r="M29" s="45"/>
      <c r="N29" s="43">
        <v>6575471.8772</v>
      </c>
      <c r="O29" s="43">
        <v>54715877.8081</v>
      </c>
      <c r="P29" s="43">
        <v>112365</v>
      </c>
      <c r="Q29" s="43">
        <v>106433</v>
      </c>
      <c r="R29" s="44">
        <v>5.5734593594092097</v>
      </c>
      <c r="S29" s="43">
        <v>6.6240336368086199</v>
      </c>
      <c r="T29" s="43">
        <v>6.2108180047541603</v>
      </c>
      <c r="U29" s="46">
        <v>6.2381270191365399</v>
      </c>
    </row>
    <row r="30" spans="1:21" ht="12" thickBot="1">
      <c r="A30" s="69"/>
      <c r="B30" s="71" t="s">
        <v>28</v>
      </c>
      <c r="C30" s="72"/>
      <c r="D30" s="43">
        <v>1445281.1170999999</v>
      </c>
      <c r="E30" s="43">
        <v>1353669</v>
      </c>
      <c r="F30" s="44">
        <v>106.76768967155201</v>
      </c>
      <c r="G30" s="45"/>
      <c r="H30" s="45"/>
      <c r="I30" s="43">
        <v>234471.46789999999</v>
      </c>
      <c r="J30" s="44">
        <v>16.223243016588601</v>
      </c>
      <c r="K30" s="45"/>
      <c r="L30" s="45"/>
      <c r="M30" s="45"/>
      <c r="N30" s="43">
        <v>12712342.2239</v>
      </c>
      <c r="O30" s="43">
        <v>115092534.7145</v>
      </c>
      <c r="P30" s="43">
        <v>103805</v>
      </c>
      <c r="Q30" s="43">
        <v>96372</v>
      </c>
      <c r="R30" s="44">
        <v>7.7128211513717702</v>
      </c>
      <c r="S30" s="43">
        <v>13.9230395173643</v>
      </c>
      <c r="T30" s="43">
        <v>13.517500891337701</v>
      </c>
      <c r="U30" s="46">
        <v>2.9127161890245401</v>
      </c>
    </row>
    <row r="31" spans="1:21" ht="12" thickBot="1">
      <c r="A31" s="69"/>
      <c r="B31" s="71" t="s">
        <v>29</v>
      </c>
      <c r="C31" s="72"/>
      <c r="D31" s="43">
        <v>1046821.2098</v>
      </c>
      <c r="E31" s="43">
        <v>989115</v>
      </c>
      <c r="F31" s="44">
        <v>105.834125435364</v>
      </c>
      <c r="G31" s="45"/>
      <c r="H31" s="45"/>
      <c r="I31" s="43">
        <v>30351.4509</v>
      </c>
      <c r="J31" s="44">
        <v>2.8993920466895</v>
      </c>
      <c r="K31" s="45"/>
      <c r="L31" s="45"/>
      <c r="M31" s="45"/>
      <c r="N31" s="43">
        <v>8694017.4916999992</v>
      </c>
      <c r="O31" s="43">
        <v>85640390.350799993</v>
      </c>
      <c r="P31" s="43">
        <v>45282</v>
      </c>
      <c r="Q31" s="43">
        <v>37200</v>
      </c>
      <c r="R31" s="44">
        <v>21.7258064516129</v>
      </c>
      <c r="S31" s="43">
        <v>23.117821867408701</v>
      </c>
      <c r="T31" s="43">
        <v>23.400124916666702</v>
      </c>
      <c r="U31" s="46">
        <v>-1.22114899438674</v>
      </c>
    </row>
    <row r="32" spans="1:21" ht="12" thickBot="1">
      <c r="A32" s="69"/>
      <c r="B32" s="71" t="s">
        <v>30</v>
      </c>
      <c r="C32" s="72"/>
      <c r="D32" s="43">
        <v>145726.43179999999</v>
      </c>
      <c r="E32" s="43">
        <v>166455</v>
      </c>
      <c r="F32" s="44">
        <v>87.547043825658605</v>
      </c>
      <c r="G32" s="45"/>
      <c r="H32" s="45"/>
      <c r="I32" s="43">
        <v>32791.356399999997</v>
      </c>
      <c r="J32" s="44">
        <v>22.5019963742775</v>
      </c>
      <c r="K32" s="45"/>
      <c r="L32" s="45"/>
      <c r="M32" s="45"/>
      <c r="N32" s="43">
        <v>1337221.9138</v>
      </c>
      <c r="O32" s="43">
        <v>13712383.905099999</v>
      </c>
      <c r="P32" s="43">
        <v>33652</v>
      </c>
      <c r="Q32" s="43">
        <v>32171</v>
      </c>
      <c r="R32" s="44">
        <v>4.6035249137421896</v>
      </c>
      <c r="S32" s="43">
        <v>4.3303943836919103</v>
      </c>
      <c r="T32" s="43">
        <v>4.2291343445960701</v>
      </c>
      <c r="U32" s="46">
        <v>2.3383560508294701</v>
      </c>
    </row>
    <row r="33" spans="1:21" ht="12" thickBot="1">
      <c r="A33" s="69"/>
      <c r="B33" s="71" t="s">
        <v>31</v>
      </c>
      <c r="C33" s="72"/>
      <c r="D33" s="43">
        <v>229.9151</v>
      </c>
      <c r="E33" s="45"/>
      <c r="F33" s="45"/>
      <c r="G33" s="45"/>
      <c r="H33" s="45"/>
      <c r="I33" s="43">
        <v>47.877699999999997</v>
      </c>
      <c r="J33" s="44">
        <v>20.8240781053528</v>
      </c>
      <c r="K33" s="45"/>
      <c r="L33" s="45"/>
      <c r="M33" s="45"/>
      <c r="N33" s="43">
        <v>1625.6777</v>
      </c>
      <c r="O33" s="43">
        <v>11295.186799999999</v>
      </c>
      <c r="P33" s="43">
        <v>41</v>
      </c>
      <c r="Q33" s="43">
        <v>35</v>
      </c>
      <c r="R33" s="44">
        <v>17.142857142857199</v>
      </c>
      <c r="S33" s="43">
        <v>5.6076853658536603</v>
      </c>
      <c r="T33" s="43">
        <v>4.3192000000000004</v>
      </c>
      <c r="U33" s="46">
        <v>22.977133733278102</v>
      </c>
    </row>
    <row r="34" spans="1:21" ht="12" thickBot="1">
      <c r="A34" s="69"/>
      <c r="B34" s="71" t="s">
        <v>40</v>
      </c>
      <c r="C34" s="72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3">
        <v>22</v>
      </c>
      <c r="P34" s="45"/>
      <c r="Q34" s="45"/>
      <c r="R34" s="45"/>
      <c r="S34" s="45"/>
      <c r="T34" s="45"/>
      <c r="U34" s="47"/>
    </row>
    <row r="35" spans="1:21" ht="12" thickBot="1">
      <c r="A35" s="69"/>
      <c r="B35" s="71" t="s">
        <v>32</v>
      </c>
      <c r="C35" s="72"/>
      <c r="D35" s="43">
        <v>161107.7162</v>
      </c>
      <c r="E35" s="43">
        <v>205347</v>
      </c>
      <c r="F35" s="44">
        <v>78.456328166469405</v>
      </c>
      <c r="G35" s="45"/>
      <c r="H35" s="45"/>
      <c r="I35" s="43">
        <v>18719.418099999999</v>
      </c>
      <c r="J35" s="44">
        <v>11.6191940035706</v>
      </c>
      <c r="K35" s="45"/>
      <c r="L35" s="45"/>
      <c r="M35" s="45"/>
      <c r="N35" s="43">
        <v>1623113.7209000001</v>
      </c>
      <c r="O35" s="43">
        <v>9412413.2204999998</v>
      </c>
      <c r="P35" s="43">
        <v>12986</v>
      </c>
      <c r="Q35" s="43">
        <v>11900</v>
      </c>
      <c r="R35" s="44">
        <v>9.1260504201680703</v>
      </c>
      <c r="S35" s="43">
        <v>12.4062618358232</v>
      </c>
      <c r="T35" s="43">
        <v>11.857311529411801</v>
      </c>
      <c r="U35" s="46">
        <v>4.42478414268456</v>
      </c>
    </row>
    <row r="36" spans="1:21" ht="12" customHeight="1" thickBot="1">
      <c r="A36" s="69"/>
      <c r="B36" s="71" t="s">
        <v>41</v>
      </c>
      <c r="C36" s="72"/>
      <c r="D36" s="45"/>
      <c r="E36" s="43">
        <v>698673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69"/>
      <c r="B37" s="71" t="s">
        <v>42</v>
      </c>
      <c r="C37" s="72"/>
      <c r="D37" s="45"/>
      <c r="E37" s="43">
        <v>299981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69"/>
      <c r="B38" s="71" t="s">
        <v>43</v>
      </c>
      <c r="C38" s="72"/>
      <c r="D38" s="45"/>
      <c r="E38" s="43">
        <v>327180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69"/>
      <c r="B39" s="71" t="s">
        <v>33</v>
      </c>
      <c r="C39" s="72"/>
      <c r="D39" s="43">
        <v>382940.17210000003</v>
      </c>
      <c r="E39" s="43">
        <v>398654</v>
      </c>
      <c r="F39" s="44">
        <v>96.058279134286906</v>
      </c>
      <c r="G39" s="45"/>
      <c r="H39" s="45"/>
      <c r="I39" s="43">
        <v>20146.7248</v>
      </c>
      <c r="J39" s="44">
        <v>5.26106328555651</v>
      </c>
      <c r="K39" s="45"/>
      <c r="L39" s="45"/>
      <c r="M39" s="45"/>
      <c r="N39" s="43">
        <v>3078411.7437999998</v>
      </c>
      <c r="O39" s="43">
        <v>31058048.258200001</v>
      </c>
      <c r="P39" s="43">
        <v>528</v>
      </c>
      <c r="Q39" s="43">
        <v>467</v>
      </c>
      <c r="R39" s="44">
        <v>13.0620985010707</v>
      </c>
      <c r="S39" s="43">
        <v>725.265477462121</v>
      </c>
      <c r="T39" s="43">
        <v>570.08180985010699</v>
      </c>
      <c r="U39" s="46">
        <v>21.396808814758302</v>
      </c>
    </row>
    <row r="40" spans="1:21" ht="12" thickBot="1">
      <c r="A40" s="69"/>
      <c r="B40" s="71" t="s">
        <v>34</v>
      </c>
      <c r="C40" s="72"/>
      <c r="D40" s="43">
        <v>446236.60859999998</v>
      </c>
      <c r="E40" s="43">
        <v>517733</v>
      </c>
      <c r="F40" s="44">
        <v>86.190489808453407</v>
      </c>
      <c r="G40" s="45"/>
      <c r="H40" s="45"/>
      <c r="I40" s="43">
        <v>27690.359700000001</v>
      </c>
      <c r="J40" s="44">
        <v>6.2053088353450701</v>
      </c>
      <c r="K40" s="45"/>
      <c r="L40" s="45"/>
      <c r="M40" s="45"/>
      <c r="N40" s="43">
        <v>3943720.4394</v>
      </c>
      <c r="O40" s="43">
        <v>44788118.886200003</v>
      </c>
      <c r="P40" s="43">
        <v>2286</v>
      </c>
      <c r="Q40" s="43">
        <v>1986</v>
      </c>
      <c r="R40" s="44">
        <v>15.105740181268899</v>
      </c>
      <c r="S40" s="43">
        <v>195.204115748032</v>
      </c>
      <c r="T40" s="43">
        <v>198.428189828802</v>
      </c>
      <c r="U40" s="46">
        <v>-1.6516424709670099</v>
      </c>
    </row>
    <row r="41" spans="1:21" ht="12" thickBot="1">
      <c r="A41" s="69"/>
      <c r="B41" s="71" t="s">
        <v>44</v>
      </c>
      <c r="C41" s="72"/>
      <c r="D41" s="45"/>
      <c r="E41" s="43">
        <v>190672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69"/>
      <c r="B42" s="71" t="s">
        <v>45</v>
      </c>
      <c r="C42" s="72"/>
      <c r="D42" s="45"/>
      <c r="E42" s="43">
        <v>85057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70"/>
      <c r="B43" s="71" t="s">
        <v>35</v>
      </c>
      <c r="C43" s="72"/>
      <c r="D43" s="48">
        <v>46857.729299999999</v>
      </c>
      <c r="E43" s="49"/>
      <c r="F43" s="49"/>
      <c r="G43" s="49"/>
      <c r="H43" s="49"/>
      <c r="I43" s="48">
        <v>4420.4187000000002</v>
      </c>
      <c r="J43" s="50">
        <v>9.4337023283797894</v>
      </c>
      <c r="K43" s="49"/>
      <c r="L43" s="49"/>
      <c r="M43" s="49"/>
      <c r="N43" s="48">
        <v>304070.6005</v>
      </c>
      <c r="O43" s="48">
        <v>3885237.3626000001</v>
      </c>
      <c r="P43" s="48">
        <v>56</v>
      </c>
      <c r="Q43" s="48">
        <v>37</v>
      </c>
      <c r="R43" s="50">
        <v>51.351351351351397</v>
      </c>
      <c r="S43" s="48">
        <v>836.74516607142903</v>
      </c>
      <c r="T43" s="48">
        <v>771.99295675675705</v>
      </c>
      <c r="U43" s="51">
        <v>7.7385818215942104</v>
      </c>
    </row>
  </sheetData>
  <mergeCells count="41"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48747</v>
      </c>
      <c r="D2" s="54">
        <v>496952.63058376103</v>
      </c>
      <c r="E2" s="54">
        <v>378761.351262393</v>
      </c>
      <c r="F2" s="54">
        <v>118191.279321368</v>
      </c>
      <c r="G2" s="54">
        <v>378761.351262393</v>
      </c>
      <c r="H2" s="54">
        <v>0.23783208307506201</v>
      </c>
    </row>
    <row r="3" spans="1:8" ht="14.25">
      <c r="A3" s="54">
        <v>2</v>
      </c>
      <c r="B3" s="55">
        <v>13</v>
      </c>
      <c r="C3" s="54">
        <v>15602.308000000001</v>
      </c>
      <c r="D3" s="54">
        <v>114123.72557069099</v>
      </c>
      <c r="E3" s="54">
        <v>93060.223490129298</v>
      </c>
      <c r="F3" s="54">
        <v>21063.5020805612</v>
      </c>
      <c r="G3" s="54">
        <v>93060.223490129298</v>
      </c>
      <c r="H3" s="54">
        <v>0.18456724905562299</v>
      </c>
    </row>
    <row r="4" spans="1:8" ht="14.25">
      <c r="A4" s="54">
        <v>3</v>
      </c>
      <c r="B4" s="55">
        <v>14</v>
      </c>
      <c r="C4" s="54">
        <v>126922</v>
      </c>
      <c r="D4" s="54">
        <v>161494.34342307699</v>
      </c>
      <c r="E4" s="54">
        <v>125587.245609402</v>
      </c>
      <c r="F4" s="54">
        <v>35907.097813675202</v>
      </c>
      <c r="G4" s="54">
        <v>125587.245609402</v>
      </c>
      <c r="H4" s="54">
        <v>0.222342758591904</v>
      </c>
    </row>
    <row r="5" spans="1:8" ht="14.25">
      <c r="A5" s="54">
        <v>4</v>
      </c>
      <c r="B5" s="55">
        <v>15</v>
      </c>
      <c r="C5" s="54">
        <v>3595</v>
      </c>
      <c r="D5" s="54">
        <v>42608.081899999997</v>
      </c>
      <c r="E5" s="54">
        <v>36111.1708</v>
      </c>
      <c r="F5" s="54">
        <v>6496.9111000000003</v>
      </c>
      <c r="G5" s="54">
        <v>36111.1708</v>
      </c>
      <c r="H5" s="54">
        <v>0.15248072220777401</v>
      </c>
    </row>
    <row r="6" spans="1:8" ht="14.25">
      <c r="A6" s="54">
        <v>5</v>
      </c>
      <c r="B6" s="55">
        <v>16</v>
      </c>
      <c r="C6" s="54">
        <v>4104</v>
      </c>
      <c r="D6" s="54">
        <v>182948.257039316</v>
      </c>
      <c r="E6" s="54">
        <v>197474.56811709399</v>
      </c>
      <c r="F6" s="54">
        <v>-14526.3110777778</v>
      </c>
      <c r="G6" s="54">
        <v>197474.56811709399</v>
      </c>
      <c r="H6" s="54">
        <v>-7.94011996225579E-2</v>
      </c>
    </row>
    <row r="7" spans="1:8" ht="14.25">
      <c r="A7" s="54">
        <v>6</v>
      </c>
      <c r="B7" s="55">
        <v>17</v>
      </c>
      <c r="C7" s="54">
        <v>18612</v>
      </c>
      <c r="D7" s="54">
        <v>281063.316865812</v>
      </c>
      <c r="E7" s="54">
        <v>217084.02153504299</v>
      </c>
      <c r="F7" s="54">
        <v>63979.295330769201</v>
      </c>
      <c r="G7" s="54">
        <v>217084.02153504299</v>
      </c>
      <c r="H7" s="54">
        <v>0.22763303316923</v>
      </c>
    </row>
    <row r="8" spans="1:8" ht="14.25">
      <c r="A8" s="54">
        <v>7</v>
      </c>
      <c r="B8" s="55">
        <v>18</v>
      </c>
      <c r="C8" s="54">
        <v>47059</v>
      </c>
      <c r="D8" s="54">
        <v>150082.50238803399</v>
      </c>
      <c r="E8" s="54">
        <v>136724.18648205101</v>
      </c>
      <c r="F8" s="54">
        <v>13358.315905982899</v>
      </c>
      <c r="G8" s="54">
        <v>136724.18648205101</v>
      </c>
      <c r="H8" s="54">
        <v>8.9006484389801493E-2</v>
      </c>
    </row>
    <row r="9" spans="1:8" ht="14.25">
      <c r="A9" s="54">
        <v>8</v>
      </c>
      <c r="B9" s="55">
        <v>19</v>
      </c>
      <c r="C9" s="54">
        <v>20993</v>
      </c>
      <c r="D9" s="54">
        <v>101958.68892478599</v>
      </c>
      <c r="E9" s="54">
        <v>88803.895535042699</v>
      </c>
      <c r="F9" s="54">
        <v>13154.7933897436</v>
      </c>
      <c r="G9" s="54">
        <v>88803.895535042699</v>
      </c>
      <c r="H9" s="54">
        <v>0.12902081743565499</v>
      </c>
    </row>
    <row r="10" spans="1:8" ht="14.25">
      <c r="A10" s="54">
        <v>9</v>
      </c>
      <c r="B10" s="55">
        <v>21</v>
      </c>
      <c r="C10" s="54">
        <v>279491</v>
      </c>
      <c r="D10" s="54">
        <v>1020816.6653</v>
      </c>
      <c r="E10" s="54">
        <v>941464.49360000005</v>
      </c>
      <c r="F10" s="54">
        <v>79352.171700000006</v>
      </c>
      <c r="G10" s="54">
        <v>941464.49360000005</v>
      </c>
      <c r="H10" s="54">
        <v>7.7734008855233405E-2</v>
      </c>
    </row>
    <row r="11" spans="1:8" ht="14.25">
      <c r="A11" s="54">
        <v>10</v>
      </c>
      <c r="B11" s="55">
        <v>22</v>
      </c>
      <c r="C11" s="54">
        <v>38357</v>
      </c>
      <c r="D11" s="54">
        <v>429561.26398974401</v>
      </c>
      <c r="E11" s="54">
        <v>374033.60487435898</v>
      </c>
      <c r="F11" s="54">
        <v>55527.659115384602</v>
      </c>
      <c r="G11" s="54">
        <v>374033.60487435898</v>
      </c>
      <c r="H11" s="54">
        <v>0.12926598315603799</v>
      </c>
    </row>
    <row r="12" spans="1:8" ht="14.25">
      <c r="A12" s="54">
        <v>11</v>
      </c>
      <c r="B12" s="55">
        <v>23</v>
      </c>
      <c r="C12" s="54">
        <v>292312.90700000001</v>
      </c>
      <c r="D12" s="54">
        <v>1751009.1961093999</v>
      </c>
      <c r="E12" s="54">
        <v>1541401.7614188001</v>
      </c>
      <c r="F12" s="54">
        <v>209607.43469059799</v>
      </c>
      <c r="G12" s="54">
        <v>1541401.7614188001</v>
      </c>
      <c r="H12" s="54">
        <v>0.119706644120618</v>
      </c>
    </row>
    <row r="13" spans="1:8" ht="14.25">
      <c r="A13" s="54">
        <v>12</v>
      </c>
      <c r="B13" s="55">
        <v>24</v>
      </c>
      <c r="C13" s="54">
        <v>21566</v>
      </c>
      <c r="D13" s="54">
        <v>482373.610708547</v>
      </c>
      <c r="E13" s="54">
        <v>431098.068596581</v>
      </c>
      <c r="F13" s="54">
        <v>51275.542111965799</v>
      </c>
      <c r="G13" s="54">
        <v>431098.068596581</v>
      </c>
      <c r="H13" s="54">
        <v>0.10629839811644801</v>
      </c>
    </row>
    <row r="14" spans="1:8" ht="14.25">
      <c r="A14" s="54">
        <v>13</v>
      </c>
      <c r="B14" s="55">
        <v>25</v>
      </c>
      <c r="C14" s="54">
        <v>72972</v>
      </c>
      <c r="D14" s="54">
        <v>859881.68870000006</v>
      </c>
      <c r="E14" s="54">
        <v>817509.42839999998</v>
      </c>
      <c r="F14" s="54">
        <v>42372.260300000002</v>
      </c>
      <c r="G14" s="54">
        <v>817509.42839999998</v>
      </c>
      <c r="H14" s="54">
        <v>4.9276849195451403E-2</v>
      </c>
    </row>
    <row r="15" spans="1:8" ht="14.25">
      <c r="A15" s="54">
        <v>14</v>
      </c>
      <c r="B15" s="55">
        <v>26</v>
      </c>
      <c r="C15" s="54">
        <v>75786</v>
      </c>
      <c r="D15" s="54">
        <v>368938.00095357402</v>
      </c>
      <c r="E15" s="54">
        <v>324756.65851518</v>
      </c>
      <c r="F15" s="54">
        <v>44181.342438393498</v>
      </c>
      <c r="G15" s="54">
        <v>324756.65851518</v>
      </c>
      <c r="H15" s="54">
        <v>0.11975275608422099</v>
      </c>
    </row>
    <row r="16" spans="1:8" ht="14.25">
      <c r="A16" s="54">
        <v>15</v>
      </c>
      <c r="B16" s="55">
        <v>27</v>
      </c>
      <c r="C16" s="54">
        <v>234894.09599999999</v>
      </c>
      <c r="D16" s="54">
        <v>1344491.7267265499</v>
      </c>
      <c r="E16" s="54">
        <v>1182218.42607257</v>
      </c>
      <c r="F16" s="54">
        <v>162273.30065398201</v>
      </c>
      <c r="G16" s="54">
        <v>1182218.42607257</v>
      </c>
      <c r="H16" s="54">
        <v>0.120694904571165</v>
      </c>
    </row>
    <row r="17" spans="1:8" ht="14.25">
      <c r="A17" s="54">
        <v>16</v>
      </c>
      <c r="B17" s="55">
        <v>29</v>
      </c>
      <c r="C17" s="54">
        <v>209589</v>
      </c>
      <c r="D17" s="54">
        <v>2489446.3569461498</v>
      </c>
      <c r="E17" s="54">
        <v>2315742.98115726</v>
      </c>
      <c r="F17" s="54">
        <v>173703.37578888901</v>
      </c>
      <c r="G17" s="54">
        <v>2315742.98115726</v>
      </c>
      <c r="H17" s="54">
        <v>6.9775906319176004E-2</v>
      </c>
    </row>
    <row r="18" spans="1:8" ht="14.25">
      <c r="A18" s="54">
        <v>17</v>
      </c>
      <c r="B18" s="55">
        <v>31</v>
      </c>
      <c r="C18" s="54">
        <v>60228.478999999999</v>
      </c>
      <c r="D18" s="54">
        <v>361910.18078366201</v>
      </c>
      <c r="E18" s="54">
        <v>305148.85879565298</v>
      </c>
      <c r="F18" s="54">
        <v>56761.321988009702</v>
      </c>
      <c r="G18" s="54">
        <v>305148.85879565298</v>
      </c>
      <c r="H18" s="54">
        <v>0.156838146595107</v>
      </c>
    </row>
    <row r="19" spans="1:8" ht="14.25">
      <c r="A19" s="54">
        <v>18</v>
      </c>
      <c r="B19" s="55">
        <v>32</v>
      </c>
      <c r="C19" s="54">
        <v>16221.511</v>
      </c>
      <c r="D19" s="54">
        <v>253483.22459928901</v>
      </c>
      <c r="E19" s="54">
        <v>227275.24252812701</v>
      </c>
      <c r="F19" s="54">
        <v>26207.982071162201</v>
      </c>
      <c r="G19" s="54">
        <v>227275.24252812701</v>
      </c>
      <c r="H19" s="54">
        <v>0.10339138660001</v>
      </c>
    </row>
    <row r="20" spans="1:8" ht="14.25">
      <c r="A20" s="54">
        <v>19</v>
      </c>
      <c r="B20" s="55">
        <v>33</v>
      </c>
      <c r="C20" s="54">
        <v>72967.082999999999</v>
      </c>
      <c r="D20" s="54">
        <v>658695.24252679804</v>
      </c>
      <c r="E20" s="54">
        <v>547255.02157826105</v>
      </c>
      <c r="F20" s="54">
        <v>111440.220948537</v>
      </c>
      <c r="G20" s="54">
        <v>547255.02157826105</v>
      </c>
      <c r="H20" s="54">
        <v>0.16918327893343399</v>
      </c>
    </row>
    <row r="21" spans="1:8" ht="14.25">
      <c r="A21" s="54">
        <v>20</v>
      </c>
      <c r="B21" s="55">
        <v>34</v>
      </c>
      <c r="C21" s="54">
        <v>53016.046999999999</v>
      </c>
      <c r="D21" s="54">
        <v>245048.036863452</v>
      </c>
      <c r="E21" s="54">
        <v>176368.693988332</v>
      </c>
      <c r="F21" s="54">
        <v>68679.342875120507</v>
      </c>
      <c r="G21" s="54">
        <v>176368.693988332</v>
      </c>
      <c r="H21" s="54">
        <v>0.28026889647514602</v>
      </c>
    </row>
    <row r="22" spans="1:8" ht="14.25">
      <c r="A22" s="54">
        <v>21</v>
      </c>
      <c r="B22" s="55">
        <v>35</v>
      </c>
      <c r="C22" s="54">
        <v>45115.186000000002</v>
      </c>
      <c r="D22" s="54">
        <v>1033150.01915841</v>
      </c>
      <c r="E22" s="54">
        <v>993023.39575637004</v>
      </c>
      <c r="F22" s="54">
        <v>40126.623402037403</v>
      </c>
      <c r="G22" s="54">
        <v>993023.39575637004</v>
      </c>
      <c r="H22" s="54">
        <v>3.8839106284607197E-2</v>
      </c>
    </row>
    <row r="23" spans="1:8" ht="14.25">
      <c r="A23" s="54">
        <v>22</v>
      </c>
      <c r="B23" s="55">
        <v>36</v>
      </c>
      <c r="C23" s="54">
        <v>158314.85399999999</v>
      </c>
      <c r="D23" s="54">
        <v>744309.53921150404</v>
      </c>
      <c r="E23" s="54">
        <v>628899.76788522699</v>
      </c>
      <c r="F23" s="54">
        <v>115409.771326277</v>
      </c>
      <c r="G23" s="54">
        <v>628899.76788522699</v>
      </c>
      <c r="H23" s="54">
        <v>0.15505614968812401</v>
      </c>
    </row>
    <row r="24" spans="1:8" ht="14.25">
      <c r="A24" s="54">
        <v>23</v>
      </c>
      <c r="B24" s="55">
        <v>37</v>
      </c>
      <c r="C24" s="54">
        <v>218314.50099999999</v>
      </c>
      <c r="D24" s="54">
        <v>1445281.1359619501</v>
      </c>
      <c r="E24" s="54">
        <v>1210809.6299320599</v>
      </c>
      <c r="F24" s="54">
        <v>234471.50602988701</v>
      </c>
      <c r="G24" s="54">
        <v>1210809.6299320599</v>
      </c>
      <c r="H24" s="54">
        <v>0.16223245443097001</v>
      </c>
    </row>
    <row r="25" spans="1:8" ht="14.25">
      <c r="A25" s="54">
        <v>24</v>
      </c>
      <c r="B25" s="55">
        <v>38</v>
      </c>
      <c r="C25" s="54">
        <v>231340.15100000001</v>
      </c>
      <c r="D25" s="54">
        <v>1046821.00634317</v>
      </c>
      <c r="E25" s="54">
        <v>1016469.63024956</v>
      </c>
      <c r="F25" s="54">
        <v>30351.376093608698</v>
      </c>
      <c r="G25" s="54">
        <v>1016469.63024956</v>
      </c>
      <c r="H25" s="54">
        <v>2.8993854641524999E-2</v>
      </c>
    </row>
    <row r="26" spans="1:8" ht="14.25">
      <c r="A26" s="54">
        <v>25</v>
      </c>
      <c r="B26" s="55">
        <v>39</v>
      </c>
      <c r="C26" s="54">
        <v>117532.071</v>
      </c>
      <c r="D26" s="54">
        <v>145726.222899735</v>
      </c>
      <c r="E26" s="54">
        <v>112935.09591206</v>
      </c>
      <c r="F26" s="54">
        <v>32791.1269876757</v>
      </c>
      <c r="G26" s="54">
        <v>112935.09591206</v>
      </c>
      <c r="H26" s="54">
        <v>0.22501871204221899</v>
      </c>
    </row>
    <row r="27" spans="1:8" ht="14.25">
      <c r="A27" s="54">
        <v>26</v>
      </c>
      <c r="B27" s="55">
        <v>40</v>
      </c>
      <c r="C27" s="54">
        <v>71</v>
      </c>
      <c r="D27" s="54">
        <v>229.91460000000001</v>
      </c>
      <c r="E27" s="54">
        <v>182.03739999999999</v>
      </c>
      <c r="F27" s="54">
        <v>47.877200000000002</v>
      </c>
      <c r="G27" s="54">
        <v>182.03739999999999</v>
      </c>
      <c r="H27" s="54">
        <v>0.208239059198502</v>
      </c>
    </row>
    <row r="28" spans="1:8" ht="14.25">
      <c r="A28" s="54">
        <v>27</v>
      </c>
      <c r="B28" s="55">
        <v>42</v>
      </c>
      <c r="C28" s="54">
        <v>10226.102000000001</v>
      </c>
      <c r="D28" s="54">
        <v>161107.7157</v>
      </c>
      <c r="E28" s="54">
        <v>142388.3155</v>
      </c>
      <c r="F28" s="54">
        <v>18719.4002</v>
      </c>
      <c r="G28" s="54">
        <v>142388.3155</v>
      </c>
      <c r="H28" s="54">
        <v>0.11619182929051999</v>
      </c>
    </row>
    <row r="29" spans="1:8" ht="14.25">
      <c r="A29" s="54">
        <v>28</v>
      </c>
      <c r="B29" s="55">
        <v>75</v>
      </c>
      <c r="C29" s="54">
        <v>540</v>
      </c>
      <c r="D29" s="54">
        <v>382940.170940171</v>
      </c>
      <c r="E29" s="54">
        <v>362793.44974359003</v>
      </c>
      <c r="F29" s="54">
        <v>20146.721196581198</v>
      </c>
      <c r="G29" s="54">
        <v>362793.44974359003</v>
      </c>
      <c r="H29" s="54">
        <v>5.2610623605035302E-2</v>
      </c>
    </row>
    <row r="30" spans="1:8" ht="14.25">
      <c r="A30" s="54">
        <v>29</v>
      </c>
      <c r="B30" s="55">
        <v>76</v>
      </c>
      <c r="C30" s="54">
        <v>2372</v>
      </c>
      <c r="D30" s="54">
        <v>446236.60165470099</v>
      </c>
      <c r="E30" s="54">
        <v>418546.24821367499</v>
      </c>
      <c r="F30" s="54">
        <v>27690.3534410256</v>
      </c>
      <c r="G30" s="54">
        <v>418546.24821367499</v>
      </c>
      <c r="H30" s="54">
        <v>6.2053075293121103E-2</v>
      </c>
    </row>
    <row r="31" spans="1:8" ht="14.25">
      <c r="A31" s="54">
        <v>30</v>
      </c>
      <c r="B31" s="55">
        <v>99</v>
      </c>
      <c r="C31" s="54">
        <v>62</v>
      </c>
      <c r="D31" s="54">
        <v>46857.7292186673</v>
      </c>
      <c r="E31" s="54">
        <v>42437.309583238799</v>
      </c>
      <c r="F31" s="54">
        <v>4420.4196354284804</v>
      </c>
      <c r="G31" s="54">
        <v>42437.309583238799</v>
      </c>
      <c r="H31" s="54">
        <v>9.4337043410705201E-2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2013-08-12T00:15:32Z</dcterms:modified>
</cp:coreProperties>
</file>