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5" l="1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<sst xmlns="http://schemas.openxmlformats.org/spreadsheetml/2006/main" count="114" uniqueCount="71">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</sst>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1" fontId="29" fillId="0" borderId="0" xfId="0" applyNumberFormat="1" applyFont="1" applyAlignment="1"/>
    <xf numFmtId="0" fontId="30" fillId="0" borderId="0" xfId="0" applyNumberFormat="1" applyFont="1" applyAlignment="1"/>
    <xf numFmtId="1" fontId="30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76" Type="http://schemas.openxmlformats.org/officeDocument/2006/relationships/image" Target="cid:185a1bab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97" Type="http://schemas.openxmlformats.org/officeDocument/2006/relationships/hyperlink" Target="cid:5b3e8296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9" Type="http://schemas.openxmlformats.org/officeDocument/2006/relationships/hyperlink" Target="cid:a1ed1ff62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66" Type="http://schemas.openxmlformats.org/officeDocument/2006/relationships/image" Target="cid:38f9f37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87" Type="http://schemas.openxmlformats.org/officeDocument/2006/relationships/hyperlink" Target="cid:3c6ac1ec2" TargetMode="External"/><Relationship Id="rId5" Type="http://schemas.openxmlformats.org/officeDocument/2006/relationships/hyperlink" Target="cid:738f7e47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56" Type="http://schemas.openxmlformats.org/officeDocument/2006/relationships/image" Target="cid:e76dc9a4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3" Type="http://schemas.openxmlformats.org/officeDocument/2006/relationships/image" Target="cid:650096f0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46" Type="http://schemas.openxmlformats.org/officeDocument/2006/relationships/image" Target="cid:cb1fd4e013" TargetMode="External"/><Relationship Id="rId59" Type="http://schemas.openxmlformats.org/officeDocument/2006/relationships/hyperlink" Target="cid:ef30262e2" TargetMode="External"/><Relationship Id="rId67" Type="http://schemas.openxmlformats.org/officeDocument/2006/relationships/hyperlink" Target="cid:3922740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9" sqref="L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2.25" style="26" bestFit="1" customWidth="1"/>
    <col min="7" max="7" width="10.5" style="1" bestFit="1" customWidth="1"/>
    <col min="8" max="8" width="9" style="26"/>
    <col min="9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17777066.692899998</v>
      </c>
      <c r="F3" s="25">
        <f>RA!I7</f>
        <v>2011630.2601999999</v>
      </c>
      <c r="G3" s="16">
        <f>E3-F3</f>
        <v>15765436.432699999</v>
      </c>
      <c r="H3" s="27">
        <f>RA!J7</f>
        <v>11.3158728318403</v>
      </c>
      <c r="I3" s="20">
        <f>SUM(I4:I39)</f>
        <v>17777070.366949894</v>
      </c>
      <c r="J3" s="21">
        <f>SUM(J4:J39)</f>
        <v>15765436.366249785</v>
      </c>
      <c r="K3" s="22">
        <f>E3-I3</f>
        <v>-3.6740498952567577</v>
      </c>
      <c r="L3" s="22">
        <f>G3-J3</f>
        <v>6.6450214013457298E-2</v>
      </c>
    </row>
    <row r="4" spans="1:12">
      <c r="A4" s="59">
        <f>RA!A8</f>
        <v>41497</v>
      </c>
      <c r="B4" s="12">
        <v>12</v>
      </c>
      <c r="C4" s="56" t="s">
        <v>6</v>
      </c>
      <c r="D4" s="56"/>
      <c r="E4" s="15">
        <f>RA!D8</f>
        <v>667130.92350000003</v>
      </c>
      <c r="F4" s="25">
        <f>RA!I8</f>
        <v>155013.23449999999</v>
      </c>
      <c r="G4" s="16">
        <f t="shared" ref="G4:G39" si="0">E4-F4</f>
        <v>512117.68900000001</v>
      </c>
      <c r="H4" s="27">
        <f>RA!J8</f>
        <v>23.235804103750301</v>
      </c>
      <c r="I4" s="20">
        <f>VLOOKUP(B4,RMS!B:D,3,FALSE)</f>
        <v>667131.48330256401</v>
      </c>
      <c r="J4" s="21">
        <f>VLOOKUP(B4,RMS!B:E,4,FALSE)</f>
        <v>512117.69698547001</v>
      </c>
      <c r="K4" s="22">
        <f t="shared" ref="K4:K39" si="1">E4-I4</f>
        <v>-0.55980256397742778</v>
      </c>
      <c r="L4" s="22">
        <f t="shared" ref="L4:L39" si="2">G4-J4</f>
        <v>-7.9854700015857816E-3</v>
      </c>
    </row>
    <row r="5" spans="1:12">
      <c r="A5" s="59"/>
      <c r="B5" s="12">
        <v>13</v>
      </c>
      <c r="C5" s="56" t="s">
        <v>7</v>
      </c>
      <c r="D5" s="56"/>
      <c r="E5" s="15">
        <f>RA!D9</f>
        <v>217258.8976</v>
      </c>
      <c r="F5" s="25">
        <f>RA!I9</f>
        <v>41465.171799999996</v>
      </c>
      <c r="G5" s="16">
        <f t="shared" si="0"/>
        <v>175793.72580000001</v>
      </c>
      <c r="H5" s="27">
        <f>RA!J9</f>
        <v>19.0856035163828</v>
      </c>
      <c r="I5" s="20">
        <f>VLOOKUP(B5,RMS!B:D,3,FALSE)</f>
        <v>217258.91527613599</v>
      </c>
      <c r="J5" s="21">
        <f>VLOOKUP(B5,RMS!B:E,4,FALSE)</f>
        <v>175793.72377680201</v>
      </c>
      <c r="K5" s="22">
        <f t="shared" si="1"/>
        <v>-1.7676135990768671E-2</v>
      </c>
      <c r="L5" s="22">
        <f t="shared" si="2"/>
        <v>2.0231980015523732E-3</v>
      </c>
    </row>
    <row r="6" spans="1:12">
      <c r="A6" s="59"/>
      <c r="B6" s="12">
        <v>14</v>
      </c>
      <c r="C6" s="56" t="s">
        <v>8</v>
      </c>
      <c r="D6" s="56"/>
      <c r="E6" s="15">
        <f>RA!D10</f>
        <v>166185.02249999999</v>
      </c>
      <c r="F6" s="25">
        <f>RA!I10</f>
        <v>33559.053800000002</v>
      </c>
      <c r="G6" s="16">
        <f t="shared" si="0"/>
        <v>132625.9687</v>
      </c>
      <c r="H6" s="27">
        <f>RA!J10</f>
        <v>20.1937896057992</v>
      </c>
      <c r="I6" s="20">
        <f>VLOOKUP(B6,RMS!B:D,3,FALSE)</f>
        <v>166187.52092136801</v>
      </c>
      <c r="J6" s="21">
        <f>VLOOKUP(B6,RMS!B:E,4,FALSE)</f>
        <v>132625.969197436</v>
      </c>
      <c r="K6" s="22">
        <f t="shared" si="1"/>
        <v>-2.4984213680145331</v>
      </c>
      <c r="L6" s="22">
        <f t="shared" si="2"/>
        <v>-4.9743600538931787E-4</v>
      </c>
    </row>
    <row r="7" spans="1:12">
      <c r="A7" s="59"/>
      <c r="B7" s="12">
        <v>15</v>
      </c>
      <c r="C7" s="56" t="s">
        <v>9</v>
      </c>
      <c r="D7" s="56"/>
      <c r="E7" s="15">
        <f>RA!D11</f>
        <v>47366.4931</v>
      </c>
      <c r="F7" s="25">
        <f>RA!I11</f>
        <v>7432.4339</v>
      </c>
      <c r="G7" s="16">
        <f t="shared" si="0"/>
        <v>39934.059200000003</v>
      </c>
      <c r="H7" s="27">
        <f>RA!J11</f>
        <v>15.6913324452977</v>
      </c>
      <c r="I7" s="20">
        <f>VLOOKUP(B7,RMS!B:D,3,FALSE)</f>
        <v>47366.532087179497</v>
      </c>
      <c r="J7" s="21">
        <f>VLOOKUP(B7,RMS!B:E,4,FALSE)</f>
        <v>39934.059079487197</v>
      </c>
      <c r="K7" s="22">
        <f t="shared" si="1"/>
        <v>-3.8987179497780744E-2</v>
      </c>
      <c r="L7" s="22">
        <f t="shared" si="2"/>
        <v>1.2051280646119267E-4</v>
      </c>
    </row>
    <row r="8" spans="1:12">
      <c r="A8" s="59"/>
      <c r="B8" s="12">
        <v>16</v>
      </c>
      <c r="C8" s="56" t="s">
        <v>10</v>
      </c>
      <c r="D8" s="56"/>
      <c r="E8" s="15">
        <f>RA!D12</f>
        <v>190282.16639999999</v>
      </c>
      <c r="F8" s="25">
        <f>RA!I12</f>
        <v>-14572.4962</v>
      </c>
      <c r="G8" s="16">
        <f t="shared" si="0"/>
        <v>204854.66259999998</v>
      </c>
      <c r="H8" s="27">
        <f>RA!J12</f>
        <v>-7.6583615142191297</v>
      </c>
      <c r="I8" s="20">
        <f>VLOOKUP(B8,RMS!B:D,3,FALSE)</f>
        <v>190282.18874102601</v>
      </c>
      <c r="J8" s="21">
        <f>VLOOKUP(B8,RMS!B:E,4,FALSE)</f>
        <v>204854.66382649599</v>
      </c>
      <c r="K8" s="22">
        <f t="shared" si="1"/>
        <v>-2.2341026022331789E-2</v>
      </c>
      <c r="L8" s="22">
        <f t="shared" si="2"/>
        <v>-1.2264960096217692E-3</v>
      </c>
    </row>
    <row r="9" spans="1:12">
      <c r="A9" s="59"/>
      <c r="B9" s="12">
        <v>17</v>
      </c>
      <c r="C9" s="56" t="s">
        <v>11</v>
      </c>
      <c r="D9" s="56"/>
      <c r="E9" s="15">
        <f>RA!D13</f>
        <v>297463.80719999998</v>
      </c>
      <c r="F9" s="25">
        <f>RA!I13</f>
        <v>68215.711899999995</v>
      </c>
      <c r="G9" s="16">
        <f t="shared" si="0"/>
        <v>229248.09529999999</v>
      </c>
      <c r="H9" s="27">
        <f>RA!J13</f>
        <v>22.9324409386501</v>
      </c>
      <c r="I9" s="20">
        <f>VLOOKUP(B9,RMS!B:D,3,FALSE)</f>
        <v>297463.97683589702</v>
      </c>
      <c r="J9" s="21">
        <f>VLOOKUP(B9,RMS!B:E,4,FALSE)</f>
        <v>229248.09231452999</v>
      </c>
      <c r="K9" s="22">
        <f t="shared" si="1"/>
        <v>-0.16963589703664184</v>
      </c>
      <c r="L9" s="22">
        <f t="shared" si="2"/>
        <v>2.9854699969291687E-3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152687.9461</v>
      </c>
      <c r="F10" s="25">
        <f>RA!I14</f>
        <v>12646.8699</v>
      </c>
      <c r="G10" s="16">
        <f t="shared" si="0"/>
        <v>140041.07620000001</v>
      </c>
      <c r="H10" s="27">
        <f>RA!J14</f>
        <v>8.2828214165099698</v>
      </c>
      <c r="I10" s="20">
        <f>VLOOKUP(B10,RMS!B:D,3,FALSE)</f>
        <v>152687.93080598299</v>
      </c>
      <c r="J10" s="21">
        <f>VLOOKUP(B10,RMS!B:E,4,FALSE)</f>
        <v>140041.07600170901</v>
      </c>
      <c r="K10" s="22">
        <f t="shared" si="1"/>
        <v>1.5294017008272931E-2</v>
      </c>
      <c r="L10" s="22">
        <f t="shared" si="2"/>
        <v>1.982910034712404E-4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102754.13770000001</v>
      </c>
      <c r="F11" s="25">
        <f>RA!I15</f>
        <v>13020.332899999999</v>
      </c>
      <c r="G11" s="16">
        <f t="shared" si="0"/>
        <v>89733.804800000013</v>
      </c>
      <c r="H11" s="27">
        <f>RA!J15</f>
        <v>12.671346567097901</v>
      </c>
      <c r="I11" s="20">
        <f>VLOOKUP(B11,RMS!B:D,3,FALSE)</f>
        <v>102754.240822222</v>
      </c>
      <c r="J11" s="21">
        <f>VLOOKUP(B11,RMS!B:E,4,FALSE)</f>
        <v>89733.807378632497</v>
      </c>
      <c r="K11" s="22">
        <f t="shared" si="1"/>
        <v>-0.10312222198990639</v>
      </c>
      <c r="L11" s="22">
        <f t="shared" si="2"/>
        <v>-2.5786324840737507E-3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997355.59450000001</v>
      </c>
      <c r="F12" s="25">
        <f>RA!I16</f>
        <v>93130.762199999997</v>
      </c>
      <c r="G12" s="16">
        <f t="shared" si="0"/>
        <v>904224.83230000001</v>
      </c>
      <c r="H12" s="27">
        <f>RA!J16</f>
        <v>9.3377690678808296</v>
      </c>
      <c r="I12" s="20">
        <f>VLOOKUP(B12,RMS!B:D,3,FALSE)</f>
        <v>997355.03579999995</v>
      </c>
      <c r="J12" s="21">
        <f>VLOOKUP(B12,RMS!B:E,4,FALSE)</f>
        <v>904224.83230000001</v>
      </c>
      <c r="K12" s="22">
        <f t="shared" si="1"/>
        <v>0.55870000005234033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412512.20809999999</v>
      </c>
      <c r="F13" s="25">
        <f>RA!I17</f>
        <v>54134.1944</v>
      </c>
      <c r="G13" s="16">
        <f t="shared" si="0"/>
        <v>358378.01370000001</v>
      </c>
      <c r="H13" s="27">
        <f>RA!J17</f>
        <v>13.1230526847528</v>
      </c>
      <c r="I13" s="20">
        <f>VLOOKUP(B13,RMS!B:D,3,FALSE)</f>
        <v>412512.23028461501</v>
      </c>
      <c r="J13" s="21">
        <f>VLOOKUP(B13,RMS!B:E,4,FALSE)</f>
        <v>358378.01186153799</v>
      </c>
      <c r="K13" s="22">
        <f t="shared" si="1"/>
        <v>-2.2184615023434162E-2</v>
      </c>
      <c r="L13" s="22">
        <f t="shared" si="2"/>
        <v>1.8384620198048651E-3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1799162.7175</v>
      </c>
      <c r="F14" s="25">
        <f>RA!I18</f>
        <v>214240.7574</v>
      </c>
      <c r="G14" s="16">
        <f t="shared" si="0"/>
        <v>1584921.9601</v>
      </c>
      <c r="H14" s="27">
        <f>RA!J18</f>
        <v>11.907803297396899</v>
      </c>
      <c r="I14" s="20">
        <f>VLOOKUP(B14,RMS!B:D,3,FALSE)</f>
        <v>1799162.71020427</v>
      </c>
      <c r="J14" s="21">
        <f>VLOOKUP(B14,RMS!B:E,4,FALSE)</f>
        <v>1584921.9717085499</v>
      </c>
      <c r="K14" s="22">
        <f t="shared" si="1"/>
        <v>7.2957300581037998E-3</v>
      </c>
      <c r="L14" s="22">
        <f t="shared" si="2"/>
        <v>-1.1608549859374762E-2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491374.49939999997</v>
      </c>
      <c r="F15" s="25">
        <f>RA!I19</f>
        <v>54477.645400000001</v>
      </c>
      <c r="G15" s="16">
        <f t="shared" si="0"/>
        <v>436896.85399999999</v>
      </c>
      <c r="H15" s="27">
        <f>RA!J19</f>
        <v>11.0867872603321</v>
      </c>
      <c r="I15" s="20">
        <f>VLOOKUP(B15,RMS!B:D,3,FALSE)</f>
        <v>491374.49934102601</v>
      </c>
      <c r="J15" s="21">
        <f>VLOOKUP(B15,RMS!B:E,4,FALSE)</f>
        <v>436896.85424358997</v>
      </c>
      <c r="K15" s="22">
        <f t="shared" si="1"/>
        <v>5.8973964769393206E-5</v>
      </c>
      <c r="L15" s="22">
        <f t="shared" si="2"/>
        <v>-2.435899805277586E-4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846539.76650000003</v>
      </c>
      <c r="F16" s="25">
        <f>RA!I20</f>
        <v>51080.835899999998</v>
      </c>
      <c r="G16" s="16">
        <f t="shared" si="0"/>
        <v>795458.93060000008</v>
      </c>
      <c r="H16" s="27">
        <f>RA!J20</f>
        <v>6.0340739940892103</v>
      </c>
      <c r="I16" s="20">
        <f>VLOOKUP(B16,RMS!B:D,3,FALSE)</f>
        <v>846539.74710000004</v>
      </c>
      <c r="J16" s="21">
        <f>VLOOKUP(B16,RMS!B:E,4,FALSE)</f>
        <v>795458.93059999996</v>
      </c>
      <c r="K16" s="22">
        <f t="shared" si="1"/>
        <v>1.9399999990127981E-2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371847.3504</v>
      </c>
      <c r="F17" s="25">
        <f>RA!I21</f>
        <v>46215.562299999998</v>
      </c>
      <c r="G17" s="16">
        <f t="shared" si="0"/>
        <v>325631.78810000001</v>
      </c>
      <c r="H17" s="27">
        <f>RA!J21</f>
        <v>12.428638324378401</v>
      </c>
      <c r="I17" s="20">
        <f>VLOOKUP(B17,RMS!B:D,3,FALSE)</f>
        <v>371847.143951501</v>
      </c>
      <c r="J17" s="21">
        <f>VLOOKUP(B17,RMS!B:E,4,FALSE)</f>
        <v>325631.78806362598</v>
      </c>
      <c r="K17" s="22">
        <f t="shared" si="1"/>
        <v>0.20644849899690598</v>
      </c>
      <c r="L17" s="22">
        <f t="shared" si="2"/>
        <v>3.6374025512486696E-5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1364073.7063</v>
      </c>
      <c r="F18" s="25">
        <f>RA!I22</f>
        <v>164685.0624</v>
      </c>
      <c r="G18" s="16">
        <f t="shared" si="0"/>
        <v>1199388.6439</v>
      </c>
      <c r="H18" s="27">
        <f>RA!J22</f>
        <v>12.073032537714001</v>
      </c>
      <c r="I18" s="20">
        <f>VLOOKUP(B18,RMS!B:D,3,FALSE)</f>
        <v>1364073.9361415899</v>
      </c>
      <c r="J18" s="21">
        <f>VLOOKUP(B18,RMS!B:E,4,FALSE)</f>
        <v>1199388.6468203501</v>
      </c>
      <c r="K18" s="22">
        <f t="shared" si="1"/>
        <v>-0.22984158992767334</v>
      </c>
      <c r="L18" s="22">
        <f t="shared" si="2"/>
        <v>-2.9203500598669052E-3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2629784.8191</v>
      </c>
      <c r="F19" s="25">
        <f>RA!I23</f>
        <v>204415.69130000001</v>
      </c>
      <c r="G19" s="16">
        <f t="shared" si="0"/>
        <v>2425369.1277999999</v>
      </c>
      <c r="H19" s="27">
        <f>RA!J23</f>
        <v>7.7730957230925801</v>
      </c>
      <c r="I19" s="20">
        <f>VLOOKUP(B19,RMS!B:D,3,FALSE)</f>
        <v>2629786.0758247902</v>
      </c>
      <c r="J19" s="21">
        <f>VLOOKUP(B19,RMS!B:E,4,FALSE)</f>
        <v>2425369.1657803399</v>
      </c>
      <c r="K19" s="22">
        <f t="shared" si="1"/>
        <v>-1.2567247902043164</v>
      </c>
      <c r="L19" s="22">
        <f t="shared" si="2"/>
        <v>-3.7980339955538511E-2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358819.5454</v>
      </c>
      <c r="F20" s="25">
        <f>RA!I24</f>
        <v>57130.892500000002</v>
      </c>
      <c r="G20" s="16">
        <f t="shared" si="0"/>
        <v>301688.65289999999</v>
      </c>
      <c r="H20" s="27">
        <f>RA!J24</f>
        <v>15.9219009199492</v>
      </c>
      <c r="I20" s="20">
        <f>VLOOKUP(B20,RMS!B:D,3,FALSE)</f>
        <v>358819.57449394901</v>
      </c>
      <c r="J20" s="21">
        <f>VLOOKUP(B20,RMS!B:E,4,FALSE)</f>
        <v>301688.65163473203</v>
      </c>
      <c r="K20" s="22">
        <f t="shared" si="1"/>
        <v>-2.9093949007801712E-2</v>
      </c>
      <c r="L20" s="22">
        <f t="shared" si="2"/>
        <v>1.2652679579332471E-3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265214.29100000003</v>
      </c>
      <c r="F21" s="25">
        <f>RA!I25</f>
        <v>27517.973399999999</v>
      </c>
      <c r="G21" s="16">
        <f t="shared" si="0"/>
        <v>237696.31760000004</v>
      </c>
      <c r="H21" s="27">
        <f>RA!J25</f>
        <v>10.375750603876799</v>
      </c>
      <c r="I21" s="20">
        <f>VLOOKUP(B21,RMS!B:D,3,FALSE)</f>
        <v>265214.28906611499</v>
      </c>
      <c r="J21" s="21">
        <f>VLOOKUP(B21,RMS!B:E,4,FALSE)</f>
        <v>237696.316578333</v>
      </c>
      <c r="K21" s="22">
        <f t="shared" si="1"/>
        <v>1.9338850397616625E-3</v>
      </c>
      <c r="L21" s="22">
        <f t="shared" si="2"/>
        <v>1.0216670343652368E-3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675717.08739999996</v>
      </c>
      <c r="F22" s="25">
        <f>RA!I26</f>
        <v>115753.80710000001</v>
      </c>
      <c r="G22" s="16">
        <f t="shared" si="0"/>
        <v>559963.28029999998</v>
      </c>
      <c r="H22" s="27">
        <f>RA!J26</f>
        <v>17.130513532726201</v>
      </c>
      <c r="I22" s="20">
        <f>VLOOKUP(B22,RMS!B:D,3,FALSE)</f>
        <v>675717.01735912601</v>
      </c>
      <c r="J22" s="21">
        <f>VLOOKUP(B22,RMS!B:E,4,FALSE)</f>
        <v>559963.24508744595</v>
      </c>
      <c r="K22" s="22">
        <f t="shared" si="1"/>
        <v>7.0040873950347304E-2</v>
      </c>
      <c r="L22" s="22">
        <f t="shared" si="2"/>
        <v>3.5212554037570953E-2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261250.4737</v>
      </c>
      <c r="F23" s="25">
        <f>RA!I27</f>
        <v>73142.127200000003</v>
      </c>
      <c r="G23" s="16">
        <f t="shared" si="0"/>
        <v>188108.34649999999</v>
      </c>
      <c r="H23" s="27">
        <f>RA!J27</f>
        <v>27.996935723833701</v>
      </c>
      <c r="I23" s="20">
        <f>VLOOKUP(B23,RMS!B:D,3,FALSE)</f>
        <v>261250.446014371</v>
      </c>
      <c r="J23" s="21">
        <f>VLOOKUP(B23,RMS!B:E,4,FALSE)</f>
        <v>188108.34297341201</v>
      </c>
      <c r="K23" s="22">
        <f t="shared" si="1"/>
        <v>2.7685629000188783E-2</v>
      </c>
      <c r="L23" s="22">
        <f t="shared" si="2"/>
        <v>3.5265879705548286E-3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1029215.3331</v>
      </c>
      <c r="F24" s="25">
        <f>RA!I28</f>
        <v>37135.988499999999</v>
      </c>
      <c r="G24" s="16">
        <f t="shared" si="0"/>
        <v>992079.34460000007</v>
      </c>
      <c r="H24" s="27">
        <f>RA!J28</f>
        <v>3.6081845368690999</v>
      </c>
      <c r="I24" s="20">
        <f>VLOOKUP(B24,RMS!B:D,3,FALSE)</f>
        <v>1029215.3324354</v>
      </c>
      <c r="J24" s="21">
        <f>VLOOKUP(B24,RMS!B:E,4,FALSE)</f>
        <v>992079.33736669901</v>
      </c>
      <c r="K24" s="22">
        <f t="shared" si="1"/>
        <v>6.6460005473345518E-4</v>
      </c>
      <c r="L24" s="22">
        <f t="shared" si="2"/>
        <v>7.2333010612055659E-3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743718.97459999996</v>
      </c>
      <c r="F25" s="25">
        <f>RA!I29</f>
        <v>114782.93210000001</v>
      </c>
      <c r="G25" s="16">
        <f t="shared" si="0"/>
        <v>628936.04249999998</v>
      </c>
      <c r="H25" s="27">
        <f>RA!J29</f>
        <v>15.433643085647301</v>
      </c>
      <c r="I25" s="20">
        <f>VLOOKUP(B25,RMS!B:D,3,FALSE)</f>
        <v>743718.97447256604</v>
      </c>
      <c r="J25" s="21">
        <f>VLOOKUP(B25,RMS!B:E,4,FALSE)</f>
        <v>628936.00577557296</v>
      </c>
      <c r="K25" s="22">
        <f t="shared" si="1"/>
        <v>1.2743391562253237E-4</v>
      </c>
      <c r="L25" s="22">
        <f t="shared" si="2"/>
        <v>3.6724427016451955E-2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1429632.4416</v>
      </c>
      <c r="F26" s="25">
        <f>RA!I30</f>
        <v>232735.3069</v>
      </c>
      <c r="G26" s="16">
        <f t="shared" si="0"/>
        <v>1196897.1347000001</v>
      </c>
      <c r="H26" s="27">
        <f>RA!J30</f>
        <v>16.279380638531801</v>
      </c>
      <c r="I26" s="20">
        <f>VLOOKUP(B26,RMS!B:D,3,FALSE)</f>
        <v>1429632.45650708</v>
      </c>
      <c r="J26" s="21">
        <f>VLOOKUP(B26,RMS!B:E,4,FALSE)</f>
        <v>1196897.10287172</v>
      </c>
      <c r="K26" s="22">
        <f t="shared" si="1"/>
        <v>-1.4907079981639981E-2</v>
      </c>
      <c r="L26" s="22">
        <f t="shared" si="2"/>
        <v>3.1828280072659254E-2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1068924.9183</v>
      </c>
      <c r="F27" s="25">
        <f>RA!I31</f>
        <v>37181.842100000002</v>
      </c>
      <c r="G27" s="16">
        <f t="shared" si="0"/>
        <v>1031743.0762</v>
      </c>
      <c r="H27" s="27">
        <f>RA!J31</f>
        <v>3.4784334674444102</v>
      </c>
      <c r="I27" s="20">
        <f>VLOOKUP(B27,RMS!B:D,3,FALSE)</f>
        <v>1068924.7338483799</v>
      </c>
      <c r="J27" s="21">
        <f>VLOOKUP(B27,RMS!B:E,4,FALSE)</f>
        <v>1031743.0211469</v>
      </c>
      <c r="K27" s="22">
        <f t="shared" si="1"/>
        <v>0.18445162009447813</v>
      </c>
      <c r="L27" s="22">
        <f t="shared" si="2"/>
        <v>5.5053099989891052E-2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147902.24129999999</v>
      </c>
      <c r="F28" s="25">
        <f>RA!I32</f>
        <v>33707.478499999997</v>
      </c>
      <c r="G28" s="16">
        <f t="shared" si="0"/>
        <v>114194.7628</v>
      </c>
      <c r="H28" s="27">
        <f>RA!J32</f>
        <v>22.790377078619699</v>
      </c>
      <c r="I28" s="20">
        <f>VLOOKUP(B28,RMS!B:D,3,FALSE)</f>
        <v>147902.05189345</v>
      </c>
      <c r="J28" s="21">
        <f>VLOOKUP(B28,RMS!B:E,4,FALSE)</f>
        <v>114194.77688110901</v>
      </c>
      <c r="K28" s="22">
        <f t="shared" si="1"/>
        <v>0.18940654999460094</v>
      </c>
      <c r="L28" s="22">
        <f t="shared" si="2"/>
        <v>-1.4081109009566717E-2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179.07259999999999</v>
      </c>
      <c r="F29" s="25">
        <f>RA!I33</f>
        <v>38.026699999999998</v>
      </c>
      <c r="G29" s="16">
        <f t="shared" si="0"/>
        <v>141.04589999999999</v>
      </c>
      <c r="H29" s="27">
        <f>RA!J33</f>
        <v>21.235353705703702</v>
      </c>
      <c r="I29" s="20">
        <f>VLOOKUP(B29,RMS!B:D,3,FALSE)</f>
        <v>179.07259999999999</v>
      </c>
      <c r="J29" s="21">
        <f>VLOOKUP(B29,RMS!B:E,4,FALSE)</f>
        <v>141.04589999999999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159270.65820000001</v>
      </c>
      <c r="F31" s="25">
        <f>RA!I35</f>
        <v>21285.319899999999</v>
      </c>
      <c r="G31" s="16">
        <f t="shared" si="0"/>
        <v>137985.3383</v>
      </c>
      <c r="H31" s="27">
        <f>RA!J35</f>
        <v>13.3642443250731</v>
      </c>
      <c r="I31" s="20">
        <f>VLOOKUP(B31,RMS!B:D,3,FALSE)</f>
        <v>159270.65789999999</v>
      </c>
      <c r="J31" s="21">
        <f>VLOOKUP(B31,RMS!B:E,4,FALSE)</f>
        <v>137985.36739999999</v>
      </c>
      <c r="K31" s="22">
        <f t="shared" si="1"/>
        <v>3.0000001424923539E-4</v>
      </c>
      <c r="L31" s="22">
        <f t="shared" si="2"/>
        <v>-2.9099999985191971E-2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328342.73609999998</v>
      </c>
      <c r="F35" s="25">
        <f>RA!I39</f>
        <v>20702.742900000001</v>
      </c>
      <c r="G35" s="16">
        <f t="shared" si="0"/>
        <v>307639.99319999997</v>
      </c>
      <c r="H35" s="27">
        <f>RA!J39</f>
        <v>6.3052233607795696</v>
      </c>
      <c r="I35" s="20">
        <f>VLOOKUP(B35,RMS!B:D,3,FALSE)</f>
        <v>328342.735042735</v>
      </c>
      <c r="J35" s="21">
        <f>VLOOKUP(B35,RMS!B:E,4,FALSE)</f>
        <v>307639.99299145298</v>
      </c>
      <c r="K35" s="22">
        <f t="shared" si="1"/>
        <v>1.0572649771347642E-3</v>
      </c>
      <c r="L35" s="22">
        <f t="shared" si="2"/>
        <v>2.0854698959738016E-4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505316.59090000001</v>
      </c>
      <c r="F36" s="25">
        <f>RA!I40</f>
        <v>34254.595699999998</v>
      </c>
      <c r="G36" s="16">
        <f t="shared" si="0"/>
        <v>471061.9952</v>
      </c>
      <c r="H36" s="27">
        <f>RA!J40</f>
        <v>6.7788385176489996</v>
      </c>
      <c r="I36" s="20">
        <f>VLOOKUP(B36,RMS!B:D,3,FALSE)</f>
        <v>505316.58550683799</v>
      </c>
      <c r="J36" s="21">
        <f>VLOOKUP(B36,RMS!B:E,4,FALSE)</f>
        <v>471061.99969401699</v>
      </c>
      <c r="K36" s="22">
        <f t="shared" si="1"/>
        <v>5.3931620204821229E-3</v>
      </c>
      <c r="L36" s="22">
        <f t="shared" si="2"/>
        <v>-4.4940169900655746E-3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49782.272799999999</v>
      </c>
      <c r="F39" s="25">
        <f>RA!I43</f>
        <v>7100.4029</v>
      </c>
      <c r="G39" s="16">
        <f t="shared" si="0"/>
        <v>42681.869899999998</v>
      </c>
      <c r="H39" s="27">
        <f>RA!J43</f>
        <v>14.262914287834599</v>
      </c>
      <c r="I39" s="20">
        <f>VLOOKUP(B39,RMS!B:D,3,FALSE)</f>
        <v>49782.272369714803</v>
      </c>
      <c r="J39" s="21">
        <f>VLOOKUP(B39,RMS!B:E,4,FALSE)</f>
        <v>42681.870009832797</v>
      </c>
      <c r="K39" s="22">
        <f t="shared" si="1"/>
        <v>4.3028519576182589E-4</v>
      </c>
      <c r="L39" s="22">
        <f t="shared" si="2"/>
        <v>-1.0983279935317114E-4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0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0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1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2"/>
      <c r="B5" s="33"/>
      <c r="C5" s="34"/>
      <c r="D5" s="35" t="s">
        <v>0</v>
      </c>
      <c r="E5" s="35" t="s">
        <v>56</v>
      </c>
      <c r="F5" s="35" t="s">
        <v>57</v>
      </c>
      <c r="G5" s="35" t="s">
        <v>58</v>
      </c>
      <c r="H5" s="35" t="s">
        <v>59</v>
      </c>
      <c r="I5" s="35" t="s">
        <v>1</v>
      </c>
      <c r="J5" s="35" t="s">
        <v>2</v>
      </c>
      <c r="K5" s="35" t="s">
        <v>60</v>
      </c>
      <c r="L5" s="35" t="s">
        <v>61</v>
      </c>
      <c r="M5" s="35" t="s">
        <v>62</v>
      </c>
      <c r="N5" s="35" t="s">
        <v>63</v>
      </c>
      <c r="O5" s="35" t="s">
        <v>64</v>
      </c>
      <c r="P5" s="35" t="s">
        <v>65</v>
      </c>
      <c r="Q5" s="35" t="s">
        <v>66</v>
      </c>
      <c r="R5" s="35" t="s">
        <v>67</v>
      </c>
      <c r="S5" s="35" t="s">
        <v>68</v>
      </c>
      <c r="T5" s="35" t="s">
        <v>69</v>
      </c>
      <c r="U5" s="36" t="s">
        <v>70</v>
      </c>
    </row>
    <row r="6" spans="1:23" ht="12" thickBot="1">
      <c r="A6" s="37" t="s">
        <v>3</v>
      </c>
      <c r="B6" s="63" t="s">
        <v>4</v>
      </c>
      <c r="C6" s="64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3" ht="12" thickBot="1">
      <c r="A7" s="65" t="s">
        <v>5</v>
      </c>
      <c r="B7" s="66"/>
      <c r="C7" s="67"/>
      <c r="D7" s="39">
        <v>17777066.692899998</v>
      </c>
      <c r="E7" s="39">
        <v>20628519</v>
      </c>
      <c r="F7" s="40">
        <v>86.177135124920994</v>
      </c>
      <c r="G7" s="41"/>
      <c r="H7" s="41"/>
      <c r="I7" s="39">
        <v>2011630.2601999999</v>
      </c>
      <c r="J7" s="40">
        <v>11.3158728318403</v>
      </c>
      <c r="K7" s="41"/>
      <c r="L7" s="41"/>
      <c r="M7" s="41"/>
      <c r="N7" s="39">
        <v>175310524.94240001</v>
      </c>
      <c r="O7" s="39">
        <v>1529142270.4651</v>
      </c>
      <c r="P7" s="39">
        <v>1165273</v>
      </c>
      <c r="Q7" s="39">
        <v>1145846</v>
      </c>
      <c r="R7" s="40">
        <v>1.6954285305355301</v>
      </c>
      <c r="S7" s="39">
        <v>15.2557097717874</v>
      </c>
      <c r="T7" s="39">
        <v>15.0539804700632</v>
      </c>
      <c r="U7" s="42">
        <v>1.32232000176925</v>
      </c>
    </row>
    <row r="8" spans="1:23" ht="12" thickBot="1">
      <c r="A8" s="68">
        <v>41497</v>
      </c>
      <c r="B8" s="71" t="s">
        <v>6</v>
      </c>
      <c r="C8" s="72"/>
      <c r="D8" s="43">
        <v>667130.92350000003</v>
      </c>
      <c r="E8" s="43">
        <v>634485</v>
      </c>
      <c r="F8" s="44">
        <v>105.145263244994</v>
      </c>
      <c r="G8" s="45"/>
      <c r="H8" s="45"/>
      <c r="I8" s="43">
        <v>155013.23449999999</v>
      </c>
      <c r="J8" s="44">
        <v>23.235804103750301</v>
      </c>
      <c r="K8" s="45"/>
      <c r="L8" s="45"/>
      <c r="M8" s="45"/>
      <c r="N8" s="43">
        <v>5410834.0206000004</v>
      </c>
      <c r="O8" s="43">
        <v>47519127.513099998</v>
      </c>
      <c r="P8" s="43">
        <v>26355</v>
      </c>
      <c r="Q8" s="43">
        <v>24530</v>
      </c>
      <c r="R8" s="44">
        <v>7.4398695474928704</v>
      </c>
      <c r="S8" s="43">
        <v>25.313258338076299</v>
      </c>
      <c r="T8" s="43">
        <v>20.258953595597202</v>
      </c>
      <c r="U8" s="46">
        <v>19.967025481173799</v>
      </c>
    </row>
    <row r="9" spans="1:23" ht="12" thickBot="1">
      <c r="A9" s="69"/>
      <c r="B9" s="71" t="s">
        <v>7</v>
      </c>
      <c r="C9" s="72"/>
      <c r="D9" s="43">
        <v>217258.8976</v>
      </c>
      <c r="E9" s="43">
        <v>153544</v>
      </c>
      <c r="F9" s="44">
        <v>141.49618194133299</v>
      </c>
      <c r="G9" s="45"/>
      <c r="H9" s="45"/>
      <c r="I9" s="43">
        <v>41465.171799999996</v>
      </c>
      <c r="J9" s="44">
        <v>19.0856035163828</v>
      </c>
      <c r="K9" s="45"/>
      <c r="L9" s="45"/>
      <c r="M9" s="45"/>
      <c r="N9" s="43">
        <v>1256725.7283999999</v>
      </c>
      <c r="O9" s="43">
        <v>9783650.8696999997</v>
      </c>
      <c r="P9" s="43">
        <v>8246</v>
      </c>
      <c r="Q9" s="43">
        <v>7626</v>
      </c>
      <c r="R9" s="44">
        <v>8.1300813008130106</v>
      </c>
      <c r="S9" s="43">
        <v>26.347186223623599</v>
      </c>
      <c r="T9" s="43">
        <v>14.9650808680829</v>
      </c>
      <c r="U9" s="46">
        <v>43.200458898852801</v>
      </c>
    </row>
    <row r="10" spans="1:23" ht="12" thickBot="1">
      <c r="A10" s="69"/>
      <c r="B10" s="71" t="s">
        <v>8</v>
      </c>
      <c r="C10" s="72"/>
      <c r="D10" s="43">
        <v>166185.02249999999</v>
      </c>
      <c r="E10" s="43">
        <v>196067</v>
      </c>
      <c r="F10" s="44">
        <v>84.759302942361501</v>
      </c>
      <c r="G10" s="45"/>
      <c r="H10" s="45"/>
      <c r="I10" s="43">
        <v>33559.053800000002</v>
      </c>
      <c r="J10" s="44">
        <v>20.1937896057992</v>
      </c>
      <c r="K10" s="45"/>
      <c r="L10" s="45"/>
      <c r="M10" s="45"/>
      <c r="N10" s="43">
        <v>1667729.8736</v>
      </c>
      <c r="O10" s="43">
        <v>15115285.130100001</v>
      </c>
      <c r="P10" s="43">
        <v>106908</v>
      </c>
      <c r="Q10" s="43">
        <v>105410</v>
      </c>
      <c r="R10" s="44">
        <v>1.4211175410302701</v>
      </c>
      <c r="S10" s="43">
        <v>1.55446760298574</v>
      </c>
      <c r="T10" s="43">
        <v>1.5320355563988199</v>
      </c>
      <c r="U10" s="46">
        <v>1.44306941771154</v>
      </c>
    </row>
    <row r="11" spans="1:23" ht="12" thickBot="1">
      <c r="A11" s="69"/>
      <c r="B11" s="71" t="s">
        <v>9</v>
      </c>
      <c r="C11" s="72"/>
      <c r="D11" s="43">
        <v>47366.4931</v>
      </c>
      <c r="E11" s="43">
        <v>57158</v>
      </c>
      <c r="F11" s="44">
        <v>82.869402533328696</v>
      </c>
      <c r="G11" s="45"/>
      <c r="H11" s="45"/>
      <c r="I11" s="43">
        <v>7432.4339</v>
      </c>
      <c r="J11" s="44">
        <v>15.6913324452977</v>
      </c>
      <c r="K11" s="45"/>
      <c r="L11" s="45"/>
      <c r="M11" s="45"/>
      <c r="N11" s="43">
        <v>447446.40049999999</v>
      </c>
      <c r="O11" s="43">
        <v>5125969.6948999995</v>
      </c>
      <c r="P11" s="43">
        <v>2900</v>
      </c>
      <c r="Q11" s="43">
        <v>2702</v>
      </c>
      <c r="R11" s="44">
        <v>7.3279052553664004</v>
      </c>
      <c r="S11" s="43">
        <v>16.333273482758599</v>
      </c>
      <c r="T11" s="43">
        <v>15.7690788304959</v>
      </c>
      <c r="U11" s="46">
        <v>3.45426563057464</v>
      </c>
    </row>
    <row r="12" spans="1:23" ht="12" thickBot="1">
      <c r="A12" s="69"/>
      <c r="B12" s="71" t="s">
        <v>10</v>
      </c>
      <c r="C12" s="72"/>
      <c r="D12" s="43">
        <v>190282.16639999999</v>
      </c>
      <c r="E12" s="43">
        <v>184787</v>
      </c>
      <c r="F12" s="44">
        <v>102.97378408654301</v>
      </c>
      <c r="G12" s="45"/>
      <c r="H12" s="45"/>
      <c r="I12" s="43">
        <v>-14572.4962</v>
      </c>
      <c r="J12" s="44">
        <v>-7.6583615142191297</v>
      </c>
      <c r="K12" s="45"/>
      <c r="L12" s="45"/>
      <c r="M12" s="45"/>
      <c r="N12" s="43">
        <v>1564496.2311</v>
      </c>
      <c r="O12" s="43">
        <v>19622859.2586</v>
      </c>
      <c r="P12" s="43">
        <v>2682</v>
      </c>
      <c r="Q12" s="43">
        <v>2403</v>
      </c>
      <c r="R12" s="44">
        <v>11.610486891385801</v>
      </c>
      <c r="S12" s="43">
        <v>70.9478621923937</v>
      </c>
      <c r="T12" s="43">
        <v>76.133264877236797</v>
      </c>
      <c r="U12" s="46">
        <v>-7.3087511372526999</v>
      </c>
    </row>
    <row r="13" spans="1:23" ht="12" thickBot="1">
      <c r="A13" s="69"/>
      <c r="B13" s="71" t="s">
        <v>11</v>
      </c>
      <c r="C13" s="72"/>
      <c r="D13" s="43">
        <v>297463.80719999998</v>
      </c>
      <c r="E13" s="43">
        <v>404926</v>
      </c>
      <c r="F13" s="44">
        <v>73.4612761837965</v>
      </c>
      <c r="G13" s="45"/>
      <c r="H13" s="45"/>
      <c r="I13" s="43">
        <v>68215.711899999995</v>
      </c>
      <c r="J13" s="44">
        <v>22.9324409386501</v>
      </c>
      <c r="K13" s="45"/>
      <c r="L13" s="45"/>
      <c r="M13" s="45"/>
      <c r="N13" s="43">
        <v>2943592.6266999999</v>
      </c>
      <c r="O13" s="43">
        <v>26699929.140900001</v>
      </c>
      <c r="P13" s="43">
        <v>12689</v>
      </c>
      <c r="Q13" s="43">
        <v>12241</v>
      </c>
      <c r="R13" s="44">
        <v>3.6598317130953402</v>
      </c>
      <c r="S13" s="43">
        <v>23.442651682559699</v>
      </c>
      <c r="T13" s="43">
        <v>22.960800972142799</v>
      </c>
      <c r="U13" s="46">
        <v>2.05544456720044</v>
      </c>
    </row>
    <row r="14" spans="1:23" ht="12" thickBot="1">
      <c r="A14" s="69"/>
      <c r="B14" s="71" t="s">
        <v>12</v>
      </c>
      <c r="C14" s="72"/>
      <c r="D14" s="43">
        <v>152687.9461</v>
      </c>
      <c r="E14" s="43">
        <v>192157</v>
      </c>
      <c r="F14" s="44">
        <v>79.459996825512505</v>
      </c>
      <c r="G14" s="45"/>
      <c r="H14" s="45"/>
      <c r="I14" s="43">
        <v>12646.8699</v>
      </c>
      <c r="J14" s="44">
        <v>8.2828214165099698</v>
      </c>
      <c r="K14" s="45"/>
      <c r="L14" s="45"/>
      <c r="M14" s="45"/>
      <c r="N14" s="43">
        <v>1514385.6497</v>
      </c>
      <c r="O14" s="43">
        <v>14928385.372</v>
      </c>
      <c r="P14" s="43">
        <v>2894</v>
      </c>
      <c r="Q14" s="43">
        <v>2871</v>
      </c>
      <c r="R14" s="44">
        <v>0.80111459421803299</v>
      </c>
      <c r="S14" s="43">
        <v>52.760174879060102</v>
      </c>
      <c r="T14" s="43">
        <v>52.275345733194001</v>
      </c>
      <c r="U14" s="46">
        <v>0.91893013428682002</v>
      </c>
    </row>
    <row r="15" spans="1:23" ht="12" thickBot="1">
      <c r="A15" s="69"/>
      <c r="B15" s="71" t="s">
        <v>13</v>
      </c>
      <c r="C15" s="72"/>
      <c r="D15" s="43">
        <v>102754.13770000001</v>
      </c>
      <c r="E15" s="43">
        <v>109947</v>
      </c>
      <c r="F15" s="44">
        <v>93.457882161404996</v>
      </c>
      <c r="G15" s="45"/>
      <c r="H15" s="45"/>
      <c r="I15" s="43">
        <v>13020.332899999999</v>
      </c>
      <c r="J15" s="44">
        <v>12.671346567097901</v>
      </c>
      <c r="K15" s="45"/>
      <c r="L15" s="45"/>
      <c r="M15" s="45"/>
      <c r="N15" s="43">
        <v>956406.75109999999</v>
      </c>
      <c r="O15" s="43">
        <v>9963957.6623</v>
      </c>
      <c r="P15" s="43">
        <v>5474</v>
      </c>
      <c r="Q15" s="43">
        <v>5304</v>
      </c>
      <c r="R15" s="44">
        <v>3.2051282051282199</v>
      </c>
      <c r="S15" s="43">
        <v>18.771307581293399</v>
      </c>
      <c r="T15" s="43">
        <v>19.222961708144801</v>
      </c>
      <c r="U15" s="46">
        <v>-2.4060877213556999</v>
      </c>
    </row>
    <row r="16" spans="1:23" ht="12" thickBot="1">
      <c r="A16" s="69"/>
      <c r="B16" s="71" t="s">
        <v>14</v>
      </c>
      <c r="C16" s="72"/>
      <c r="D16" s="43">
        <v>997355.59450000001</v>
      </c>
      <c r="E16" s="43">
        <v>1095026</v>
      </c>
      <c r="F16" s="44">
        <v>91.080540051103796</v>
      </c>
      <c r="G16" s="45"/>
      <c r="H16" s="45"/>
      <c r="I16" s="43">
        <v>93130.762199999997</v>
      </c>
      <c r="J16" s="44">
        <v>9.3377690678808296</v>
      </c>
      <c r="K16" s="45"/>
      <c r="L16" s="45"/>
      <c r="M16" s="45"/>
      <c r="N16" s="43">
        <v>10015986.5052</v>
      </c>
      <c r="O16" s="43">
        <v>85950841.349900007</v>
      </c>
      <c r="P16" s="43">
        <v>81099</v>
      </c>
      <c r="Q16" s="43">
        <v>83039</v>
      </c>
      <c r="R16" s="44">
        <v>-2.3362516407952798</v>
      </c>
      <c r="S16" s="43">
        <v>12.298001140581301</v>
      </c>
      <c r="T16" s="43">
        <v>12.2932263297968</v>
      </c>
      <c r="U16" s="46">
        <v>3.8825909429036E-2</v>
      </c>
    </row>
    <row r="17" spans="1:21" ht="12" thickBot="1">
      <c r="A17" s="69"/>
      <c r="B17" s="71" t="s">
        <v>15</v>
      </c>
      <c r="C17" s="72"/>
      <c r="D17" s="43">
        <v>412512.20809999999</v>
      </c>
      <c r="E17" s="43">
        <v>880370</v>
      </c>
      <c r="F17" s="44">
        <v>46.8566861774027</v>
      </c>
      <c r="G17" s="45"/>
      <c r="H17" s="45"/>
      <c r="I17" s="43">
        <v>54134.1944</v>
      </c>
      <c r="J17" s="44">
        <v>13.1230526847528</v>
      </c>
      <c r="K17" s="45"/>
      <c r="L17" s="45"/>
      <c r="M17" s="45"/>
      <c r="N17" s="43">
        <v>4409548.6502</v>
      </c>
      <c r="O17" s="43">
        <v>58200759.694499999</v>
      </c>
      <c r="P17" s="43">
        <v>13118</v>
      </c>
      <c r="Q17" s="43">
        <v>13022</v>
      </c>
      <c r="R17" s="44">
        <v>0.73721394563046605</v>
      </c>
      <c r="S17" s="43">
        <v>31.446272915078499</v>
      </c>
      <c r="T17" s="43">
        <v>32.987347742282303</v>
      </c>
      <c r="U17" s="46">
        <v>-4.90065971050206</v>
      </c>
    </row>
    <row r="18" spans="1:21" ht="12" thickBot="1">
      <c r="A18" s="69"/>
      <c r="B18" s="71" t="s">
        <v>16</v>
      </c>
      <c r="C18" s="72"/>
      <c r="D18" s="43">
        <v>1799162.7175</v>
      </c>
      <c r="E18" s="43">
        <v>1963237</v>
      </c>
      <c r="F18" s="44">
        <v>91.642665531466704</v>
      </c>
      <c r="G18" s="45"/>
      <c r="H18" s="45"/>
      <c r="I18" s="43">
        <v>214240.7574</v>
      </c>
      <c r="J18" s="44">
        <v>11.907803297396899</v>
      </c>
      <c r="K18" s="45"/>
      <c r="L18" s="45"/>
      <c r="M18" s="45"/>
      <c r="N18" s="43">
        <v>18144566.0145</v>
      </c>
      <c r="O18" s="43">
        <v>149514220.5117</v>
      </c>
      <c r="P18" s="43">
        <v>101158</v>
      </c>
      <c r="Q18" s="43">
        <v>98484</v>
      </c>
      <c r="R18" s="44">
        <v>2.71516185370213</v>
      </c>
      <c r="S18" s="43">
        <v>17.785669126515</v>
      </c>
      <c r="T18" s="43">
        <v>17.779631434547699</v>
      </c>
      <c r="U18" s="46">
        <v>3.3946948659997998E-2</v>
      </c>
    </row>
    <row r="19" spans="1:21" ht="12" thickBot="1">
      <c r="A19" s="69"/>
      <c r="B19" s="71" t="s">
        <v>17</v>
      </c>
      <c r="C19" s="72"/>
      <c r="D19" s="43">
        <v>491374.49939999997</v>
      </c>
      <c r="E19" s="43">
        <v>661347</v>
      </c>
      <c r="F19" s="44">
        <v>74.299044132656505</v>
      </c>
      <c r="G19" s="45"/>
      <c r="H19" s="45"/>
      <c r="I19" s="43">
        <v>54477.645400000001</v>
      </c>
      <c r="J19" s="44">
        <v>11.0867872603321</v>
      </c>
      <c r="K19" s="45"/>
      <c r="L19" s="45"/>
      <c r="M19" s="45"/>
      <c r="N19" s="43">
        <v>5613015.5267000003</v>
      </c>
      <c r="O19" s="43">
        <v>53235564.992799997</v>
      </c>
      <c r="P19" s="43">
        <v>12072</v>
      </c>
      <c r="Q19" s="43">
        <v>11831</v>
      </c>
      <c r="R19" s="44">
        <v>2.0370213844983498</v>
      </c>
      <c r="S19" s="43">
        <v>40.703653031809097</v>
      </c>
      <c r="T19" s="43">
        <v>40.772006204040203</v>
      </c>
      <c r="U19" s="46">
        <v>-0.16792883964904801</v>
      </c>
    </row>
    <row r="20" spans="1:21" ht="12" thickBot="1">
      <c r="A20" s="69"/>
      <c r="B20" s="71" t="s">
        <v>18</v>
      </c>
      <c r="C20" s="72"/>
      <c r="D20" s="43">
        <v>846539.76650000003</v>
      </c>
      <c r="E20" s="43">
        <v>1121733</v>
      </c>
      <c r="F20" s="44">
        <v>75.4671358068275</v>
      </c>
      <c r="G20" s="45"/>
      <c r="H20" s="45"/>
      <c r="I20" s="43">
        <v>51080.835899999998</v>
      </c>
      <c r="J20" s="44">
        <v>6.0340739940892103</v>
      </c>
      <c r="K20" s="45"/>
      <c r="L20" s="45"/>
      <c r="M20" s="45"/>
      <c r="N20" s="43">
        <v>9773429.1768999994</v>
      </c>
      <c r="O20" s="43">
        <v>89084352.697500005</v>
      </c>
      <c r="P20" s="43">
        <v>37959</v>
      </c>
      <c r="Q20" s="43">
        <v>36653</v>
      </c>
      <c r="R20" s="44">
        <v>3.5631462636073401</v>
      </c>
      <c r="S20" s="43">
        <v>22.301424339418801</v>
      </c>
      <c r="T20" s="43">
        <v>23.460063672823502</v>
      </c>
      <c r="U20" s="46">
        <v>-5.1953602414385296</v>
      </c>
    </row>
    <row r="21" spans="1:21" ht="12" thickBot="1">
      <c r="A21" s="69"/>
      <c r="B21" s="71" t="s">
        <v>19</v>
      </c>
      <c r="C21" s="72"/>
      <c r="D21" s="43">
        <v>371847.3504</v>
      </c>
      <c r="E21" s="43">
        <v>440183</v>
      </c>
      <c r="F21" s="44">
        <v>84.475627273202306</v>
      </c>
      <c r="G21" s="45"/>
      <c r="H21" s="45"/>
      <c r="I21" s="43">
        <v>46215.562299999998</v>
      </c>
      <c r="J21" s="44">
        <v>12.428638324378401</v>
      </c>
      <c r="K21" s="45"/>
      <c r="L21" s="45"/>
      <c r="M21" s="45"/>
      <c r="N21" s="43">
        <v>3701003.6984999999</v>
      </c>
      <c r="O21" s="43">
        <v>31766523.0702</v>
      </c>
      <c r="P21" s="43">
        <v>36406</v>
      </c>
      <c r="Q21" s="43">
        <v>35189</v>
      </c>
      <c r="R21" s="44">
        <v>3.4584671346159301</v>
      </c>
      <c r="S21" s="43">
        <v>10.213902939076</v>
      </c>
      <c r="T21" s="43">
        <v>10.484475677058199</v>
      </c>
      <c r="U21" s="46">
        <v>-2.6490631406633698</v>
      </c>
    </row>
    <row r="22" spans="1:21" ht="12" thickBot="1">
      <c r="A22" s="69"/>
      <c r="B22" s="71" t="s">
        <v>20</v>
      </c>
      <c r="C22" s="72"/>
      <c r="D22" s="43">
        <v>1364073.7063</v>
      </c>
      <c r="E22" s="43">
        <v>1192520</v>
      </c>
      <c r="F22" s="44">
        <v>114.38581376413001</v>
      </c>
      <c r="G22" s="45"/>
      <c r="H22" s="45"/>
      <c r="I22" s="43">
        <v>164685.0624</v>
      </c>
      <c r="J22" s="44">
        <v>12.073032537714001</v>
      </c>
      <c r="K22" s="45"/>
      <c r="L22" s="45"/>
      <c r="M22" s="45"/>
      <c r="N22" s="43">
        <v>13408621.803400001</v>
      </c>
      <c r="O22" s="43">
        <v>115041959.0561</v>
      </c>
      <c r="P22" s="43">
        <v>91764</v>
      </c>
      <c r="Q22" s="43">
        <v>90077</v>
      </c>
      <c r="R22" s="44">
        <v>1.8728421239606201</v>
      </c>
      <c r="S22" s="43">
        <v>14.8650201200907</v>
      </c>
      <c r="T22" s="43">
        <v>14.9260242459229</v>
      </c>
      <c r="U22" s="46">
        <v>-0.41038710569797998</v>
      </c>
    </row>
    <row r="23" spans="1:21" ht="12" thickBot="1">
      <c r="A23" s="69"/>
      <c r="B23" s="71" t="s">
        <v>21</v>
      </c>
      <c r="C23" s="72"/>
      <c r="D23" s="43">
        <v>2629784.8191</v>
      </c>
      <c r="E23" s="43">
        <v>2804793</v>
      </c>
      <c r="F23" s="44">
        <v>93.760388702481805</v>
      </c>
      <c r="G23" s="45"/>
      <c r="H23" s="45"/>
      <c r="I23" s="43">
        <v>204415.69130000001</v>
      </c>
      <c r="J23" s="44">
        <v>7.7730957230925801</v>
      </c>
      <c r="K23" s="45"/>
      <c r="L23" s="45"/>
      <c r="M23" s="45"/>
      <c r="N23" s="43">
        <v>26299319.1127</v>
      </c>
      <c r="O23" s="43">
        <v>232834122.3371</v>
      </c>
      <c r="P23" s="43">
        <v>95027</v>
      </c>
      <c r="Q23" s="43">
        <v>90685</v>
      </c>
      <c r="R23" s="44">
        <v>4.7880024259800296</v>
      </c>
      <c r="S23" s="43">
        <v>27.674080199311799</v>
      </c>
      <c r="T23" s="43">
        <v>27.451564690963199</v>
      </c>
      <c r="U23" s="46">
        <v>0.80405746729779504</v>
      </c>
    </row>
    <row r="24" spans="1:21" ht="12" thickBot="1">
      <c r="A24" s="69"/>
      <c r="B24" s="71" t="s">
        <v>22</v>
      </c>
      <c r="C24" s="72"/>
      <c r="D24" s="43">
        <v>358819.5454</v>
      </c>
      <c r="E24" s="43">
        <v>443059</v>
      </c>
      <c r="F24" s="44">
        <v>80.986853985586606</v>
      </c>
      <c r="G24" s="45"/>
      <c r="H24" s="45"/>
      <c r="I24" s="43">
        <v>57130.892500000002</v>
      </c>
      <c r="J24" s="44">
        <v>15.9219009199492</v>
      </c>
      <c r="K24" s="45"/>
      <c r="L24" s="45"/>
      <c r="M24" s="45"/>
      <c r="N24" s="43">
        <v>3592862.8204999999</v>
      </c>
      <c r="O24" s="43">
        <v>26821190.325199999</v>
      </c>
      <c r="P24" s="43">
        <v>40269</v>
      </c>
      <c r="Q24" s="43">
        <v>40375</v>
      </c>
      <c r="R24" s="44">
        <v>-0.262538699690407</v>
      </c>
      <c r="S24" s="43">
        <v>8.9105650848046896</v>
      </c>
      <c r="T24" s="43">
        <v>8.9637185585139303</v>
      </c>
      <c r="U24" s="46">
        <v>-0.59652191755927597</v>
      </c>
    </row>
    <row r="25" spans="1:21" ht="12" thickBot="1">
      <c r="A25" s="69"/>
      <c r="B25" s="71" t="s">
        <v>23</v>
      </c>
      <c r="C25" s="72"/>
      <c r="D25" s="43">
        <v>265214.29100000003</v>
      </c>
      <c r="E25" s="43">
        <v>310968</v>
      </c>
      <c r="F25" s="44">
        <v>85.286682552545599</v>
      </c>
      <c r="G25" s="45"/>
      <c r="H25" s="45"/>
      <c r="I25" s="43">
        <v>27517.973399999999</v>
      </c>
      <c r="J25" s="44">
        <v>10.375750603876799</v>
      </c>
      <c r="K25" s="45"/>
      <c r="L25" s="45"/>
      <c r="M25" s="45"/>
      <c r="N25" s="43">
        <v>2542310.7952999999</v>
      </c>
      <c r="O25" s="43">
        <v>20181542.381200001</v>
      </c>
      <c r="P25" s="43">
        <v>21356</v>
      </c>
      <c r="Q25" s="43">
        <v>21444</v>
      </c>
      <c r="R25" s="44">
        <v>-0.41037119940309202</v>
      </c>
      <c r="S25" s="43">
        <v>12.418724995317501</v>
      </c>
      <c r="T25" s="43">
        <v>11.8207060063421</v>
      </c>
      <c r="U25" s="46">
        <v>4.8154620478419403</v>
      </c>
    </row>
    <row r="26" spans="1:21" ht="12" thickBot="1">
      <c r="A26" s="69"/>
      <c r="B26" s="71" t="s">
        <v>24</v>
      </c>
      <c r="C26" s="72"/>
      <c r="D26" s="43">
        <v>675717.08739999996</v>
      </c>
      <c r="E26" s="43">
        <v>537815</v>
      </c>
      <c r="F26" s="44">
        <v>125.641175385588</v>
      </c>
      <c r="G26" s="45"/>
      <c r="H26" s="45"/>
      <c r="I26" s="43">
        <v>115753.80710000001</v>
      </c>
      <c r="J26" s="44">
        <v>17.130513532726201</v>
      </c>
      <c r="K26" s="45"/>
      <c r="L26" s="45"/>
      <c r="M26" s="45"/>
      <c r="N26" s="43">
        <v>6559971.9463</v>
      </c>
      <c r="O26" s="43">
        <v>54602064.842299998</v>
      </c>
      <c r="P26" s="43">
        <v>54516</v>
      </c>
      <c r="Q26" s="43">
        <v>54244</v>
      </c>
      <c r="R26" s="44">
        <v>0.50143794705406197</v>
      </c>
      <c r="S26" s="43">
        <v>12.394839815833899</v>
      </c>
      <c r="T26" s="43">
        <v>12.143191903251999</v>
      </c>
      <c r="U26" s="46">
        <v>2.0302635316064701</v>
      </c>
    </row>
    <row r="27" spans="1:21" ht="12" thickBot="1">
      <c r="A27" s="69"/>
      <c r="B27" s="71" t="s">
        <v>25</v>
      </c>
      <c r="C27" s="72"/>
      <c r="D27" s="43">
        <v>261250.4737</v>
      </c>
      <c r="E27" s="43">
        <v>343597</v>
      </c>
      <c r="F27" s="44">
        <v>76.033979836843798</v>
      </c>
      <c r="G27" s="45"/>
      <c r="H27" s="45"/>
      <c r="I27" s="43">
        <v>73142.127200000003</v>
      </c>
      <c r="J27" s="44">
        <v>27.996935723833701</v>
      </c>
      <c r="K27" s="45"/>
      <c r="L27" s="45"/>
      <c r="M27" s="45"/>
      <c r="N27" s="43">
        <v>2611542.8106</v>
      </c>
      <c r="O27" s="43">
        <v>22160945.8358</v>
      </c>
      <c r="P27" s="43">
        <v>40870</v>
      </c>
      <c r="Q27" s="43">
        <v>39309</v>
      </c>
      <c r="R27" s="44">
        <v>3.9711007657279498</v>
      </c>
      <c r="S27" s="43">
        <v>6.3922308221189201</v>
      </c>
      <c r="T27" s="43">
        <v>6.2338923757918003</v>
      </c>
      <c r="U27" s="46">
        <v>2.4770451933496398</v>
      </c>
    </row>
    <row r="28" spans="1:21" ht="12" thickBot="1">
      <c r="A28" s="69"/>
      <c r="B28" s="71" t="s">
        <v>26</v>
      </c>
      <c r="C28" s="72"/>
      <c r="D28" s="43">
        <v>1029215.3331</v>
      </c>
      <c r="E28" s="43">
        <v>1007780</v>
      </c>
      <c r="F28" s="44">
        <v>102.126985363869</v>
      </c>
      <c r="G28" s="45"/>
      <c r="H28" s="45"/>
      <c r="I28" s="43">
        <v>37135.988499999999</v>
      </c>
      <c r="J28" s="44">
        <v>3.6081845368690999</v>
      </c>
      <c r="K28" s="45"/>
      <c r="L28" s="45"/>
      <c r="M28" s="45"/>
      <c r="N28" s="43">
        <v>10173663.204600001</v>
      </c>
      <c r="O28" s="43">
        <v>78239627.129999995</v>
      </c>
      <c r="P28" s="43">
        <v>57138</v>
      </c>
      <c r="Q28" s="43">
        <v>57406</v>
      </c>
      <c r="R28" s="44">
        <v>-0.46685015503605798</v>
      </c>
      <c r="S28" s="43">
        <v>18.012799417200501</v>
      </c>
      <c r="T28" s="43">
        <v>17.997248007176999</v>
      </c>
      <c r="U28" s="46">
        <v>8.6335331134939006E-2</v>
      </c>
    </row>
    <row r="29" spans="1:21" ht="12" thickBot="1">
      <c r="A29" s="69"/>
      <c r="B29" s="71" t="s">
        <v>27</v>
      </c>
      <c r="C29" s="72"/>
      <c r="D29" s="43">
        <v>743718.97459999996</v>
      </c>
      <c r="E29" s="43">
        <v>679898</v>
      </c>
      <c r="F29" s="44">
        <v>109.38684546799701</v>
      </c>
      <c r="G29" s="45"/>
      <c r="H29" s="45"/>
      <c r="I29" s="43">
        <v>114782.93210000001</v>
      </c>
      <c r="J29" s="44">
        <v>15.433643085647301</v>
      </c>
      <c r="K29" s="45"/>
      <c r="L29" s="45"/>
      <c r="M29" s="45"/>
      <c r="N29" s="43">
        <v>7319190.8518000003</v>
      </c>
      <c r="O29" s="43">
        <v>55459596.782700002</v>
      </c>
      <c r="P29" s="43">
        <v>112788</v>
      </c>
      <c r="Q29" s="43">
        <v>112365</v>
      </c>
      <c r="R29" s="44">
        <v>0.37645174209051102</v>
      </c>
      <c r="S29" s="43">
        <v>6.59395480547576</v>
      </c>
      <c r="T29" s="43">
        <v>6.6240336368086199</v>
      </c>
      <c r="U29" s="46">
        <v>-0.45615768109113197</v>
      </c>
    </row>
    <row r="30" spans="1:21" ht="12" thickBot="1">
      <c r="A30" s="69"/>
      <c r="B30" s="71" t="s">
        <v>28</v>
      </c>
      <c r="C30" s="72"/>
      <c r="D30" s="43">
        <v>1429632.4416</v>
      </c>
      <c r="E30" s="43">
        <v>1314542</v>
      </c>
      <c r="F30" s="44">
        <v>108.755174167124</v>
      </c>
      <c r="G30" s="45"/>
      <c r="H30" s="45"/>
      <c r="I30" s="43">
        <v>232735.3069</v>
      </c>
      <c r="J30" s="44">
        <v>16.279380638531801</v>
      </c>
      <c r="K30" s="45"/>
      <c r="L30" s="45"/>
      <c r="M30" s="45"/>
      <c r="N30" s="43">
        <v>14141974.6655</v>
      </c>
      <c r="O30" s="43">
        <v>116522167.1561</v>
      </c>
      <c r="P30" s="43">
        <v>103836</v>
      </c>
      <c r="Q30" s="43">
        <v>103805</v>
      </c>
      <c r="R30" s="44">
        <v>2.9863686720288E-2</v>
      </c>
      <c r="S30" s="43">
        <v>13.768177140876</v>
      </c>
      <c r="T30" s="43">
        <v>13.9230395173643</v>
      </c>
      <c r="U30" s="46">
        <v>-1.1247848927547801</v>
      </c>
    </row>
    <row r="31" spans="1:21" ht="12" thickBot="1">
      <c r="A31" s="69"/>
      <c r="B31" s="71" t="s">
        <v>29</v>
      </c>
      <c r="C31" s="72"/>
      <c r="D31" s="43">
        <v>1068924.9183</v>
      </c>
      <c r="E31" s="43">
        <v>1015545</v>
      </c>
      <c r="F31" s="44">
        <v>105.256282912131</v>
      </c>
      <c r="G31" s="45"/>
      <c r="H31" s="45"/>
      <c r="I31" s="43">
        <v>37181.842100000002</v>
      </c>
      <c r="J31" s="44">
        <v>3.4784334674444102</v>
      </c>
      <c r="K31" s="45"/>
      <c r="L31" s="45"/>
      <c r="M31" s="45"/>
      <c r="N31" s="43">
        <v>9762942.4100000001</v>
      </c>
      <c r="O31" s="43">
        <v>86709315.269099995</v>
      </c>
      <c r="P31" s="43">
        <v>47751</v>
      </c>
      <c r="Q31" s="43">
        <v>45282</v>
      </c>
      <c r="R31" s="44">
        <v>5.4524976811978201</v>
      </c>
      <c r="S31" s="43">
        <v>22.3853933593014</v>
      </c>
      <c r="T31" s="43">
        <v>23.117821867408701</v>
      </c>
      <c r="U31" s="46">
        <v>-3.27190367554108</v>
      </c>
    </row>
    <row r="32" spans="1:21" ht="12" thickBot="1">
      <c r="A32" s="69"/>
      <c r="B32" s="71" t="s">
        <v>30</v>
      </c>
      <c r="C32" s="72"/>
      <c r="D32" s="43">
        <v>147902.24129999999</v>
      </c>
      <c r="E32" s="43">
        <v>162810</v>
      </c>
      <c r="F32" s="44">
        <v>90.843462502303296</v>
      </c>
      <c r="G32" s="45"/>
      <c r="H32" s="45"/>
      <c r="I32" s="43">
        <v>33707.478499999997</v>
      </c>
      <c r="J32" s="44">
        <v>22.790377078619699</v>
      </c>
      <c r="K32" s="45"/>
      <c r="L32" s="45"/>
      <c r="M32" s="45"/>
      <c r="N32" s="43">
        <v>1485124.1551000001</v>
      </c>
      <c r="O32" s="43">
        <v>13860286.146400001</v>
      </c>
      <c r="P32" s="43">
        <v>33626</v>
      </c>
      <c r="Q32" s="43">
        <v>33652</v>
      </c>
      <c r="R32" s="44">
        <v>-7.7261381195770001E-2</v>
      </c>
      <c r="S32" s="43">
        <v>4.39844885802653</v>
      </c>
      <c r="T32" s="43">
        <v>4.3303943836919103</v>
      </c>
      <c r="U32" s="46">
        <v>1.5472380498510001</v>
      </c>
    </row>
    <row r="33" spans="1:21" ht="12" thickBot="1">
      <c r="A33" s="69"/>
      <c r="B33" s="71" t="s">
        <v>31</v>
      </c>
      <c r="C33" s="72"/>
      <c r="D33" s="43">
        <v>179.07259999999999</v>
      </c>
      <c r="E33" s="45"/>
      <c r="F33" s="45"/>
      <c r="G33" s="45"/>
      <c r="H33" s="45"/>
      <c r="I33" s="43">
        <v>38.026699999999998</v>
      </c>
      <c r="J33" s="44">
        <v>21.235353705703702</v>
      </c>
      <c r="K33" s="45"/>
      <c r="L33" s="45"/>
      <c r="M33" s="45"/>
      <c r="N33" s="43">
        <v>1804.7502999999999</v>
      </c>
      <c r="O33" s="43">
        <v>11474.259400000001</v>
      </c>
      <c r="P33" s="43">
        <v>31</v>
      </c>
      <c r="Q33" s="43">
        <v>41</v>
      </c>
      <c r="R33" s="44">
        <v>-24.390243902439</v>
      </c>
      <c r="S33" s="43">
        <v>5.7765354838709699</v>
      </c>
      <c r="T33" s="43">
        <v>5.6076853658536603</v>
      </c>
      <c r="U33" s="46">
        <v>2.9230343774181899</v>
      </c>
    </row>
    <row r="34" spans="1:21" ht="12" thickBot="1">
      <c r="A34" s="69"/>
      <c r="B34" s="71" t="s">
        <v>40</v>
      </c>
      <c r="C34" s="72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3">
        <v>22</v>
      </c>
      <c r="P34" s="45"/>
      <c r="Q34" s="45"/>
      <c r="R34" s="45"/>
      <c r="S34" s="45"/>
      <c r="T34" s="45"/>
      <c r="U34" s="47"/>
    </row>
    <row r="35" spans="1:21" ht="12" thickBot="1">
      <c r="A35" s="69"/>
      <c r="B35" s="71" t="s">
        <v>32</v>
      </c>
      <c r="C35" s="72"/>
      <c r="D35" s="43">
        <v>159270.65820000001</v>
      </c>
      <c r="E35" s="43">
        <v>196641</v>
      </c>
      <c r="F35" s="44">
        <v>80.995651059545096</v>
      </c>
      <c r="G35" s="45"/>
      <c r="H35" s="45"/>
      <c r="I35" s="43">
        <v>21285.319899999999</v>
      </c>
      <c r="J35" s="44">
        <v>13.3642443250731</v>
      </c>
      <c r="K35" s="45"/>
      <c r="L35" s="45"/>
      <c r="M35" s="45"/>
      <c r="N35" s="43">
        <v>1782384.3791</v>
      </c>
      <c r="O35" s="43">
        <v>9571683.8786999993</v>
      </c>
      <c r="P35" s="43">
        <v>13272</v>
      </c>
      <c r="Q35" s="43">
        <v>12986</v>
      </c>
      <c r="R35" s="44">
        <v>2.2023717849992202</v>
      </c>
      <c r="S35" s="43">
        <v>12.0005016726944</v>
      </c>
      <c r="T35" s="43">
        <v>12.4062618358232</v>
      </c>
      <c r="U35" s="46">
        <v>-3.3811933383756401</v>
      </c>
    </row>
    <row r="36" spans="1:21" ht="12" customHeight="1" thickBot="1">
      <c r="A36" s="69"/>
      <c r="B36" s="71" t="s">
        <v>41</v>
      </c>
      <c r="C36" s="72"/>
      <c r="D36" s="45"/>
      <c r="E36" s="43">
        <v>714287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7"/>
    </row>
    <row r="37" spans="1:21" ht="12" thickBot="1">
      <c r="A37" s="69"/>
      <c r="B37" s="71" t="s">
        <v>42</v>
      </c>
      <c r="C37" s="72"/>
      <c r="D37" s="45"/>
      <c r="E37" s="43">
        <v>306687</v>
      </c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7"/>
    </row>
    <row r="38" spans="1:21" ht="12" thickBot="1">
      <c r="A38" s="69"/>
      <c r="B38" s="71" t="s">
        <v>43</v>
      </c>
      <c r="C38" s="72"/>
      <c r="D38" s="45"/>
      <c r="E38" s="43">
        <v>334496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/>
    </row>
    <row r="39" spans="1:21" ht="12" customHeight="1" thickBot="1">
      <c r="A39" s="69"/>
      <c r="B39" s="71" t="s">
        <v>33</v>
      </c>
      <c r="C39" s="72"/>
      <c r="D39" s="43">
        <v>328342.73609999998</v>
      </c>
      <c r="E39" s="43">
        <v>351269</v>
      </c>
      <c r="F39" s="44">
        <v>93.4733028249006</v>
      </c>
      <c r="G39" s="45"/>
      <c r="H39" s="45"/>
      <c r="I39" s="43">
        <v>20702.742900000001</v>
      </c>
      <c r="J39" s="44">
        <v>6.3052233607795696</v>
      </c>
      <c r="K39" s="45"/>
      <c r="L39" s="45"/>
      <c r="M39" s="45"/>
      <c r="N39" s="43">
        <v>3406754.4799000002</v>
      </c>
      <c r="O39" s="43">
        <v>31386390.9943</v>
      </c>
      <c r="P39" s="43">
        <v>517</v>
      </c>
      <c r="Q39" s="43">
        <v>528</v>
      </c>
      <c r="R39" s="44">
        <v>-2.0833333333333401</v>
      </c>
      <c r="S39" s="43">
        <v>635.09233288201199</v>
      </c>
      <c r="T39" s="43">
        <v>725.265477462121</v>
      </c>
      <c r="U39" s="46">
        <v>-14.1984306708458</v>
      </c>
    </row>
    <row r="40" spans="1:21" ht="12" thickBot="1">
      <c r="A40" s="69"/>
      <c r="B40" s="71" t="s">
        <v>34</v>
      </c>
      <c r="C40" s="72"/>
      <c r="D40" s="43">
        <v>505316.59090000001</v>
      </c>
      <c r="E40" s="43">
        <v>534954</v>
      </c>
      <c r="F40" s="44">
        <v>94.459821012647794</v>
      </c>
      <c r="G40" s="45"/>
      <c r="H40" s="45"/>
      <c r="I40" s="43">
        <v>34254.595699999998</v>
      </c>
      <c r="J40" s="44">
        <v>6.7788385176489996</v>
      </c>
      <c r="K40" s="45"/>
      <c r="L40" s="45"/>
      <c r="M40" s="45"/>
      <c r="N40" s="43">
        <v>4449037.0302999998</v>
      </c>
      <c r="O40" s="43">
        <v>45293435.4771</v>
      </c>
      <c r="P40" s="43">
        <v>2484</v>
      </c>
      <c r="Q40" s="43">
        <v>2286</v>
      </c>
      <c r="R40" s="44">
        <v>8.6614173228346498</v>
      </c>
      <c r="S40" s="43">
        <v>203.42857926731099</v>
      </c>
      <c r="T40" s="43">
        <v>195.204115748032</v>
      </c>
      <c r="U40" s="46">
        <v>4.0429243270052604</v>
      </c>
    </row>
    <row r="41" spans="1:21" ht="12" thickBot="1">
      <c r="A41" s="69"/>
      <c r="B41" s="71" t="s">
        <v>44</v>
      </c>
      <c r="C41" s="72"/>
      <c r="D41" s="45"/>
      <c r="E41" s="43">
        <v>194934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7"/>
    </row>
    <row r="42" spans="1:21" ht="12" thickBot="1">
      <c r="A42" s="69"/>
      <c r="B42" s="71" t="s">
        <v>45</v>
      </c>
      <c r="C42" s="72"/>
      <c r="D42" s="45"/>
      <c r="E42" s="43">
        <v>86957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7"/>
    </row>
    <row r="43" spans="1:21" ht="12" thickBot="1">
      <c r="A43" s="70"/>
      <c r="B43" s="71" t="s">
        <v>35</v>
      </c>
      <c r="C43" s="72"/>
      <c r="D43" s="48">
        <v>49782.272799999999</v>
      </c>
      <c r="E43" s="49"/>
      <c r="F43" s="49"/>
      <c r="G43" s="49"/>
      <c r="H43" s="49"/>
      <c r="I43" s="48">
        <v>7100.4029</v>
      </c>
      <c r="J43" s="50">
        <v>14.262914287834599</v>
      </c>
      <c r="K43" s="49"/>
      <c r="L43" s="49"/>
      <c r="M43" s="49"/>
      <c r="N43" s="48">
        <v>353852.87329999998</v>
      </c>
      <c r="O43" s="48">
        <v>3935019.6354</v>
      </c>
      <c r="P43" s="48">
        <v>68</v>
      </c>
      <c r="Q43" s="48">
        <v>56</v>
      </c>
      <c r="R43" s="50">
        <v>21.428571428571399</v>
      </c>
      <c r="S43" s="48">
        <v>732.092247058824</v>
      </c>
      <c r="T43" s="48">
        <v>836.74516607142903</v>
      </c>
      <c r="U43" s="51">
        <v>-14.2950453898464</v>
      </c>
    </row>
  </sheetData>
  <mergeCells count="41"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XFD1048576"/>
    </sheetView>
  </sheetViews>
  <sheetFormatPr defaultRowHeight="13.5"/>
  <cols>
    <col min="1" max="1" width="9" style="28"/>
    <col min="2" max="2" width="9" style="29"/>
    <col min="3" max="8" width="9" style="28"/>
    <col min="9" max="16384" width="9" style="3"/>
  </cols>
  <sheetData>
    <row r="1" spans="1:8" ht="14.25">
      <c r="A1" s="52" t="s">
        <v>53</v>
      </c>
      <c r="B1" s="53" t="s">
        <v>36</v>
      </c>
      <c r="C1" s="52" t="s">
        <v>37</v>
      </c>
      <c r="D1" s="52" t="s">
        <v>38</v>
      </c>
      <c r="E1" s="52" t="s">
        <v>39</v>
      </c>
      <c r="F1" s="52" t="s">
        <v>46</v>
      </c>
      <c r="G1" s="52" t="s">
        <v>39</v>
      </c>
      <c r="H1" s="52" t="s">
        <v>47</v>
      </c>
    </row>
    <row r="2" spans="1:8" ht="14.25">
      <c r="A2" s="54">
        <v>1</v>
      </c>
      <c r="B2" s="55">
        <v>12</v>
      </c>
      <c r="C2" s="54">
        <v>53535</v>
      </c>
      <c r="D2" s="54">
        <v>667131.48330256401</v>
      </c>
      <c r="E2" s="54">
        <v>512117.69698547001</v>
      </c>
      <c r="F2" s="54">
        <v>155013.786317094</v>
      </c>
      <c r="G2" s="54">
        <v>512117.69698547001</v>
      </c>
      <c r="H2" s="54">
        <v>0.23235867321043599</v>
      </c>
    </row>
    <row r="3" spans="1:8" ht="14.25">
      <c r="A3" s="54">
        <v>2</v>
      </c>
      <c r="B3" s="55">
        <v>13</v>
      </c>
      <c r="C3" s="54">
        <v>22107.705999999998</v>
      </c>
      <c r="D3" s="54">
        <v>217258.91527613599</v>
      </c>
      <c r="E3" s="54">
        <v>175793.72377680201</v>
      </c>
      <c r="F3" s="54">
        <v>41465.191499334403</v>
      </c>
      <c r="G3" s="54">
        <v>175793.72377680201</v>
      </c>
      <c r="H3" s="54">
        <v>0.19085611030798</v>
      </c>
    </row>
    <row r="4" spans="1:8" ht="14.25">
      <c r="A4" s="54">
        <v>3</v>
      </c>
      <c r="B4" s="55">
        <v>14</v>
      </c>
      <c r="C4" s="54">
        <v>150374</v>
      </c>
      <c r="D4" s="54">
        <v>166187.52092136801</v>
      </c>
      <c r="E4" s="54">
        <v>132625.969197436</v>
      </c>
      <c r="F4" s="54">
        <v>33561.551723931603</v>
      </c>
      <c r="G4" s="54">
        <v>132625.969197436</v>
      </c>
      <c r="H4" s="54">
        <v>0.201949890929605</v>
      </c>
    </row>
    <row r="5" spans="1:8" ht="14.25">
      <c r="A5" s="54">
        <v>4</v>
      </c>
      <c r="B5" s="55">
        <v>15</v>
      </c>
      <c r="C5" s="54">
        <v>3861</v>
      </c>
      <c r="D5" s="54">
        <v>47366.532087179497</v>
      </c>
      <c r="E5" s="54">
        <v>39934.059079487197</v>
      </c>
      <c r="F5" s="54">
        <v>7432.4730076923097</v>
      </c>
      <c r="G5" s="54">
        <v>39934.059079487197</v>
      </c>
      <c r="H5" s="54">
        <v>0.15691402093808801</v>
      </c>
    </row>
    <row r="6" spans="1:8" ht="14.25">
      <c r="A6" s="54">
        <v>5</v>
      </c>
      <c r="B6" s="55">
        <v>16</v>
      </c>
      <c r="C6" s="54">
        <v>3897</v>
      </c>
      <c r="D6" s="54">
        <v>190282.18874102601</v>
      </c>
      <c r="E6" s="54">
        <v>204854.66382649599</v>
      </c>
      <c r="F6" s="54">
        <v>-14572.4750854701</v>
      </c>
      <c r="G6" s="54">
        <v>204854.66382649599</v>
      </c>
      <c r="H6" s="54">
        <v>-7.6583495186211298E-2</v>
      </c>
    </row>
    <row r="7" spans="1:8" ht="14.25">
      <c r="A7" s="54">
        <v>6</v>
      </c>
      <c r="B7" s="55">
        <v>17</v>
      </c>
      <c r="C7" s="54">
        <v>19547</v>
      </c>
      <c r="D7" s="54">
        <v>297463.97683589702</v>
      </c>
      <c r="E7" s="54">
        <v>229248.09231452999</v>
      </c>
      <c r="F7" s="54">
        <v>68215.884521367494</v>
      </c>
      <c r="G7" s="54">
        <v>229248.09231452999</v>
      </c>
      <c r="H7" s="54">
        <v>0.229324858918969</v>
      </c>
    </row>
    <row r="8" spans="1:8" ht="14.25">
      <c r="A8" s="54">
        <v>7</v>
      </c>
      <c r="B8" s="55">
        <v>18</v>
      </c>
      <c r="C8" s="54">
        <v>47690</v>
      </c>
      <c r="D8" s="54">
        <v>152687.93080598299</v>
      </c>
      <c r="E8" s="54">
        <v>140041.07600170901</v>
      </c>
      <c r="F8" s="54">
        <v>12646.8548042735</v>
      </c>
      <c r="G8" s="54">
        <v>140041.07600170901</v>
      </c>
      <c r="H8" s="54">
        <v>8.2828123595070399E-2</v>
      </c>
    </row>
    <row r="9" spans="1:8" ht="14.25">
      <c r="A9" s="54">
        <v>8</v>
      </c>
      <c r="B9" s="55">
        <v>19</v>
      </c>
      <c r="C9" s="54">
        <v>21991</v>
      </c>
      <c r="D9" s="54">
        <v>102754.240822222</v>
      </c>
      <c r="E9" s="54">
        <v>89733.807378632497</v>
      </c>
      <c r="F9" s="54">
        <v>13020.4334435897</v>
      </c>
      <c r="G9" s="54">
        <v>89733.807378632497</v>
      </c>
      <c r="H9" s="54">
        <v>0.12671431698976501</v>
      </c>
    </row>
    <row r="10" spans="1:8" ht="14.25">
      <c r="A10" s="54">
        <v>9</v>
      </c>
      <c r="B10" s="55">
        <v>21</v>
      </c>
      <c r="C10" s="54">
        <v>271986</v>
      </c>
      <c r="D10" s="54">
        <v>997355.03579999995</v>
      </c>
      <c r="E10" s="54">
        <v>904224.83230000001</v>
      </c>
      <c r="F10" s="54">
        <v>93130.203500000003</v>
      </c>
      <c r="G10" s="54">
        <v>904224.83230000001</v>
      </c>
      <c r="H10" s="54">
        <v>9.3377182805617701E-2</v>
      </c>
    </row>
    <row r="11" spans="1:8" ht="14.25">
      <c r="A11" s="54">
        <v>10</v>
      </c>
      <c r="B11" s="55">
        <v>22</v>
      </c>
      <c r="C11" s="54">
        <v>37347</v>
      </c>
      <c r="D11" s="54">
        <v>412512.23028461501</v>
      </c>
      <c r="E11" s="54">
        <v>358378.01186153799</v>
      </c>
      <c r="F11" s="54">
        <v>54134.218423076898</v>
      </c>
      <c r="G11" s="54">
        <v>358378.01186153799</v>
      </c>
      <c r="H11" s="54">
        <v>0.13123057802607899</v>
      </c>
    </row>
    <row r="12" spans="1:8" ht="14.25">
      <c r="A12" s="54">
        <v>11</v>
      </c>
      <c r="B12" s="55">
        <v>23</v>
      </c>
      <c r="C12" s="54">
        <v>292276.20600000001</v>
      </c>
      <c r="D12" s="54">
        <v>1799162.71020427</v>
      </c>
      <c r="E12" s="54">
        <v>1584921.9717085499</v>
      </c>
      <c r="F12" s="54">
        <v>214240.73849572599</v>
      </c>
      <c r="G12" s="54">
        <v>1584921.9717085499</v>
      </c>
      <c r="H12" s="54">
        <v>0.11907802294957601</v>
      </c>
    </row>
    <row r="13" spans="1:8" ht="14.25">
      <c r="A13" s="54">
        <v>12</v>
      </c>
      <c r="B13" s="55">
        <v>24</v>
      </c>
      <c r="C13" s="54">
        <v>22270</v>
      </c>
      <c r="D13" s="54">
        <v>491374.49934102601</v>
      </c>
      <c r="E13" s="54">
        <v>436896.85424358997</v>
      </c>
      <c r="F13" s="54">
        <v>54477.645097435903</v>
      </c>
      <c r="G13" s="54">
        <v>436896.85424358997</v>
      </c>
      <c r="H13" s="54">
        <v>0.110867872000877</v>
      </c>
    </row>
    <row r="14" spans="1:8" ht="14.25">
      <c r="A14" s="54">
        <v>13</v>
      </c>
      <c r="B14" s="55">
        <v>25</v>
      </c>
      <c r="C14" s="54">
        <v>73603</v>
      </c>
      <c r="D14" s="54">
        <v>846539.74710000004</v>
      </c>
      <c r="E14" s="54">
        <v>795458.93059999996</v>
      </c>
      <c r="F14" s="54">
        <v>51080.816500000001</v>
      </c>
      <c r="G14" s="54">
        <v>795458.93059999996</v>
      </c>
      <c r="H14" s="54">
        <v>6.0340718406888802E-2</v>
      </c>
    </row>
    <row r="15" spans="1:8" ht="14.25">
      <c r="A15" s="54">
        <v>14</v>
      </c>
      <c r="B15" s="55">
        <v>26</v>
      </c>
      <c r="C15" s="54">
        <v>78111</v>
      </c>
      <c r="D15" s="54">
        <v>371847.143951501</v>
      </c>
      <c r="E15" s="54">
        <v>325631.78806362598</v>
      </c>
      <c r="F15" s="54">
        <v>46215.355887875303</v>
      </c>
      <c r="G15" s="54">
        <v>325631.78806362598</v>
      </c>
      <c r="H15" s="54">
        <v>0.12428589714784299</v>
      </c>
    </row>
    <row r="16" spans="1:8" ht="14.25">
      <c r="A16" s="54">
        <v>15</v>
      </c>
      <c r="B16" s="55">
        <v>27</v>
      </c>
      <c r="C16" s="54">
        <v>239840.68700000001</v>
      </c>
      <c r="D16" s="54">
        <v>1364073.9361415899</v>
      </c>
      <c r="E16" s="54">
        <v>1199388.6468203501</v>
      </c>
      <c r="F16" s="54">
        <v>164685.28932123899</v>
      </c>
      <c r="G16" s="54">
        <v>1199388.6468203501</v>
      </c>
      <c r="H16" s="54">
        <v>0.12073047139003799</v>
      </c>
    </row>
    <row r="17" spans="1:8" ht="14.25">
      <c r="A17" s="54">
        <v>16</v>
      </c>
      <c r="B17" s="55">
        <v>29</v>
      </c>
      <c r="C17" s="54">
        <v>222716</v>
      </c>
      <c r="D17" s="54">
        <v>2629786.0758247902</v>
      </c>
      <c r="E17" s="54">
        <v>2425369.1657803399</v>
      </c>
      <c r="F17" s="54">
        <v>204416.910044444</v>
      </c>
      <c r="G17" s="54">
        <v>2425369.1657803399</v>
      </c>
      <c r="H17" s="54">
        <v>7.7731383523404099E-2</v>
      </c>
    </row>
    <row r="18" spans="1:8" ht="14.25">
      <c r="A18" s="54">
        <v>17</v>
      </c>
      <c r="B18" s="55">
        <v>31</v>
      </c>
      <c r="C18" s="54">
        <v>58063.13</v>
      </c>
      <c r="D18" s="54">
        <v>358819.57449394901</v>
      </c>
      <c r="E18" s="54">
        <v>301688.65163473203</v>
      </c>
      <c r="F18" s="54">
        <v>57130.922859216502</v>
      </c>
      <c r="G18" s="54">
        <v>301688.65163473203</v>
      </c>
      <c r="H18" s="54">
        <v>0.15921908089821901</v>
      </c>
    </row>
    <row r="19" spans="1:8" ht="14.25">
      <c r="A19" s="54">
        <v>18</v>
      </c>
      <c r="B19" s="55">
        <v>32</v>
      </c>
      <c r="C19" s="54">
        <v>17077.397000000001</v>
      </c>
      <c r="D19" s="54">
        <v>265214.28906611499</v>
      </c>
      <c r="E19" s="54">
        <v>237696.316578333</v>
      </c>
      <c r="F19" s="54">
        <v>27517.972487781699</v>
      </c>
      <c r="G19" s="54">
        <v>237696.316578333</v>
      </c>
      <c r="H19" s="54">
        <v>0.10375750335579299</v>
      </c>
    </row>
    <row r="20" spans="1:8" ht="14.25">
      <c r="A20" s="54">
        <v>19</v>
      </c>
      <c r="B20" s="55">
        <v>33</v>
      </c>
      <c r="C20" s="54">
        <v>74035.282000000007</v>
      </c>
      <c r="D20" s="54">
        <v>675717.01735912601</v>
      </c>
      <c r="E20" s="54">
        <v>559963.24508744595</v>
      </c>
      <c r="F20" s="54">
        <v>115753.77227168001</v>
      </c>
      <c r="G20" s="54">
        <v>559963.24508744595</v>
      </c>
      <c r="H20" s="54">
        <v>0.17130510154098999</v>
      </c>
    </row>
    <row r="21" spans="1:8" ht="14.25">
      <c r="A21" s="54">
        <v>20</v>
      </c>
      <c r="B21" s="55">
        <v>34</v>
      </c>
      <c r="C21" s="54">
        <v>54663.949000000001</v>
      </c>
      <c r="D21" s="54">
        <v>261250.446014371</v>
      </c>
      <c r="E21" s="54">
        <v>188108.34297341201</v>
      </c>
      <c r="F21" s="54">
        <v>73142.103040959206</v>
      </c>
      <c r="G21" s="54">
        <v>188108.34297341201</v>
      </c>
      <c r="H21" s="54">
        <v>0.27996929443303498</v>
      </c>
    </row>
    <row r="22" spans="1:8" ht="14.25">
      <c r="A22" s="54">
        <v>21</v>
      </c>
      <c r="B22" s="55">
        <v>35</v>
      </c>
      <c r="C22" s="54">
        <v>42909.133999999998</v>
      </c>
      <c r="D22" s="54">
        <v>1029215.3324354</v>
      </c>
      <c r="E22" s="54">
        <v>992079.33736669901</v>
      </c>
      <c r="F22" s="54">
        <v>37135.995068699303</v>
      </c>
      <c r="G22" s="54">
        <v>992079.33736669901</v>
      </c>
      <c r="H22" s="54">
        <v>3.60818517742304E-2</v>
      </c>
    </row>
    <row r="23" spans="1:8" ht="14.25">
      <c r="A23" s="54">
        <v>22</v>
      </c>
      <c r="B23" s="55">
        <v>36</v>
      </c>
      <c r="C23" s="54">
        <v>157431.06700000001</v>
      </c>
      <c r="D23" s="54">
        <v>743718.97447256604</v>
      </c>
      <c r="E23" s="54">
        <v>628936.00577557296</v>
      </c>
      <c r="F23" s="54">
        <v>114782.96869699399</v>
      </c>
      <c r="G23" s="54">
        <v>628936.00577557296</v>
      </c>
      <c r="H23" s="54">
        <v>0.154336480091013</v>
      </c>
    </row>
    <row r="24" spans="1:8" ht="14.25">
      <c r="A24" s="54">
        <v>23</v>
      </c>
      <c r="B24" s="55">
        <v>37</v>
      </c>
      <c r="C24" s="54">
        <v>212376.565</v>
      </c>
      <c r="D24" s="54">
        <v>1429632.45650708</v>
      </c>
      <c r="E24" s="54">
        <v>1196897.10287172</v>
      </c>
      <c r="F24" s="54">
        <v>232735.35363535801</v>
      </c>
      <c r="G24" s="54">
        <v>1196897.10287172</v>
      </c>
      <c r="H24" s="54">
        <v>0.162793837378303</v>
      </c>
    </row>
    <row r="25" spans="1:8" ht="14.25">
      <c r="A25" s="54">
        <v>24</v>
      </c>
      <c r="B25" s="55">
        <v>38</v>
      </c>
      <c r="C25" s="54">
        <v>226295.723</v>
      </c>
      <c r="D25" s="54">
        <v>1068924.7338483799</v>
      </c>
      <c r="E25" s="54">
        <v>1031743.0211469</v>
      </c>
      <c r="F25" s="54">
        <v>37181.712701474898</v>
      </c>
      <c r="G25" s="54">
        <v>1031743.0211469</v>
      </c>
      <c r="H25" s="54">
        <v>3.4784219621911201E-2</v>
      </c>
    </row>
    <row r="26" spans="1:8" ht="14.25">
      <c r="A26" s="54">
        <v>25</v>
      </c>
      <c r="B26" s="55">
        <v>39</v>
      </c>
      <c r="C26" s="54">
        <v>118398.683</v>
      </c>
      <c r="D26" s="54">
        <v>147902.05189345</v>
      </c>
      <c r="E26" s="54">
        <v>114194.77688110901</v>
      </c>
      <c r="F26" s="54">
        <v>33707.275012340702</v>
      </c>
      <c r="G26" s="54">
        <v>114194.77688110901</v>
      </c>
      <c r="H26" s="54">
        <v>0.22790268681751499</v>
      </c>
    </row>
    <row r="27" spans="1:8" ht="14.25">
      <c r="A27" s="54">
        <v>26</v>
      </c>
      <c r="B27" s="55">
        <v>40</v>
      </c>
      <c r="C27" s="54">
        <v>54.426000000000002</v>
      </c>
      <c r="D27" s="54">
        <v>179.07259999999999</v>
      </c>
      <c r="E27" s="54">
        <v>141.04589999999999</v>
      </c>
      <c r="F27" s="54">
        <v>38.026699999999998</v>
      </c>
      <c r="G27" s="54">
        <v>141.04589999999999</v>
      </c>
      <c r="H27" s="54">
        <v>0.212353537057037</v>
      </c>
    </row>
    <row r="28" spans="1:8" ht="14.25">
      <c r="A28" s="54">
        <v>27</v>
      </c>
      <c r="B28" s="55">
        <v>42</v>
      </c>
      <c r="C28" s="54">
        <v>10171.232</v>
      </c>
      <c r="D28" s="54">
        <v>159270.65789999999</v>
      </c>
      <c r="E28" s="54">
        <v>137985.36739999999</v>
      </c>
      <c r="F28" s="54">
        <v>21285.290499999999</v>
      </c>
      <c r="G28" s="54">
        <v>137985.36739999999</v>
      </c>
      <c r="H28" s="54">
        <v>0.133642258911018</v>
      </c>
    </row>
    <row r="29" spans="1:8" ht="14.25">
      <c r="A29" s="54">
        <v>28</v>
      </c>
      <c r="B29" s="55">
        <v>75</v>
      </c>
      <c r="C29" s="54">
        <v>534</v>
      </c>
      <c r="D29" s="54">
        <v>328342.735042735</v>
      </c>
      <c r="E29" s="54">
        <v>307639.99299145298</v>
      </c>
      <c r="F29" s="54">
        <v>20702.742051282101</v>
      </c>
      <c r="G29" s="54">
        <v>307639.99299145298</v>
      </c>
      <c r="H29" s="54">
        <v>6.3052231225970395E-2</v>
      </c>
    </row>
    <row r="30" spans="1:8" ht="14.25">
      <c r="A30" s="54">
        <v>29</v>
      </c>
      <c r="B30" s="55">
        <v>76</v>
      </c>
      <c r="C30" s="54">
        <v>2630</v>
      </c>
      <c r="D30" s="54">
        <v>505316.58550683799</v>
      </c>
      <c r="E30" s="54">
        <v>471061.99969401699</v>
      </c>
      <c r="F30" s="54">
        <v>34254.5858128205</v>
      </c>
      <c r="G30" s="54">
        <v>471061.99969401699</v>
      </c>
      <c r="H30" s="54">
        <v>6.7788366333677394E-2</v>
      </c>
    </row>
    <row r="31" spans="1:8" ht="14.25">
      <c r="A31" s="54">
        <v>30</v>
      </c>
      <c r="B31" s="55">
        <v>99</v>
      </c>
      <c r="C31" s="54">
        <v>69</v>
      </c>
      <c r="D31" s="54">
        <v>49782.272369714803</v>
      </c>
      <c r="E31" s="54">
        <v>42681.870009832797</v>
      </c>
      <c r="F31" s="54">
        <v>7100.4023598820104</v>
      </c>
      <c r="G31" s="54">
        <v>42681.870009832797</v>
      </c>
      <c r="H31" s="54">
        <v>0.14262913326153301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2013-08-12T00:13:52Z</dcterms:modified>
</cp:coreProperties>
</file>