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J30" i="2"/>
  <c r="I30"/>
  <c r="E4"/>
  <c r="F4"/>
  <c r="J4"/>
  <c r="E5"/>
  <c r="F5"/>
  <c r="J5"/>
  <c r="E6"/>
  <c r="F6"/>
  <c r="J6"/>
  <c r="E7"/>
  <c r="F7"/>
  <c r="J7"/>
  <c r="E8"/>
  <c r="F8"/>
  <c r="J8"/>
  <c r="E9"/>
  <c r="F9"/>
  <c r="J9"/>
  <c r="E10"/>
  <c r="F10"/>
  <c r="J10"/>
  <c r="E11"/>
  <c r="F1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J18"/>
  <c r="E19"/>
  <c r="F19"/>
  <c r="J19"/>
  <c r="E20"/>
  <c r="F20"/>
  <c r="J20"/>
  <c r="E21"/>
  <c r="F21"/>
  <c r="J21"/>
  <c r="E22"/>
  <c r="F22"/>
  <c r="J22"/>
  <c r="E23"/>
  <c r="F23"/>
  <c r="J23"/>
  <c r="E24"/>
  <c r="F24"/>
  <c r="J24"/>
  <c r="E25"/>
  <c r="F25"/>
  <c r="J25"/>
  <c r="E26"/>
  <c r="F26"/>
  <c r="J26"/>
  <c r="E27"/>
  <c r="F27"/>
  <c r="J27"/>
  <c r="E28"/>
  <c r="F28"/>
  <c r="J28"/>
  <c r="E29"/>
  <c r="F29"/>
  <c r="J29"/>
  <c r="E30"/>
  <c r="K30" s="1"/>
  <c r="F30"/>
  <c r="E31"/>
  <c r="F31"/>
  <c r="J31"/>
  <c r="E32"/>
  <c r="K32" s="1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K38" s="1"/>
  <c r="F38"/>
  <c r="E39"/>
  <c r="F39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1"/>
  <c r="I35"/>
  <c r="I36"/>
  <c r="I3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5" l="1"/>
  <c r="K7"/>
  <c r="K39"/>
  <c r="G19"/>
  <c r="L19" s="1"/>
  <c r="G11"/>
  <c r="G38"/>
  <c r="L38" s="1"/>
  <c r="G7"/>
  <c r="G5"/>
  <c r="L5" s="1"/>
  <c r="K36"/>
  <c r="K28"/>
  <c r="K26"/>
  <c r="K24"/>
  <c r="K22"/>
  <c r="K20"/>
  <c r="K18"/>
  <c r="K16"/>
  <c r="K14"/>
  <c r="K12"/>
  <c r="K10"/>
  <c r="K8"/>
  <c r="K6"/>
  <c r="K4"/>
  <c r="G39"/>
  <c r="L39" s="1"/>
  <c r="K23"/>
  <c r="K21"/>
  <c r="G27"/>
  <c r="L27" s="1"/>
  <c r="G23"/>
  <c r="L23" s="1"/>
  <c r="G21"/>
  <c r="L21" s="1"/>
  <c r="G18"/>
  <c r="L18" s="1"/>
  <c r="K29"/>
  <c r="K15"/>
  <c r="K13"/>
  <c r="G32"/>
  <c r="L32" s="1"/>
  <c r="G29"/>
  <c r="L29" s="1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L6" s="1"/>
  <c r="G37"/>
  <c r="L37" s="1"/>
  <c r="G35"/>
  <c r="L35" s="1"/>
  <c r="G28"/>
  <c r="L28" s="1"/>
  <c r="G24"/>
  <c r="L24" s="1"/>
  <c r="G20"/>
  <c r="L20" s="1"/>
  <c r="G16"/>
  <c r="L16" s="1"/>
  <c r="G12"/>
  <c r="L12" s="1"/>
  <c r="L11"/>
  <c r="G8"/>
  <c r="L8" s="1"/>
  <c r="L7"/>
  <c r="J3"/>
  <c r="G3"/>
  <c r="G36"/>
  <c r="L36" s="1"/>
  <c r="I3"/>
  <c r="K3" s="1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<sst xmlns="http://schemas.openxmlformats.org/spreadsheetml/2006/main" count="114" uniqueCount="71">
  <si>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</si>
  <si>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</si>
  <si>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</si>
  <si>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</si>
  <si>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</si>
  <si>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</si>
  <si>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</si>
  <si>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</si>
  <si>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</si>
  <si>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</si>
  <si>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</si>
  <si>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</si>
  <si>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</si>
  <si>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</si>
  <si>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</si>
  <si>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</si>
  <si>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</si>
  <si>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</si>
  <si>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</si>
  <si>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</si>
  <si>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</si>
  <si>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</si>
  <si>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</si>
  <si>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</si>
  <si>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</si>
  <si>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</si>
  <si>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</si>
  <si>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</si>
  <si>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</si>
  <si>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</si>
  <si>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</si>
  <si>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</si>
  <si>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</si>
  <si>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</si>
  <si>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</si>
  <si>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</si>
  <si>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DEPT</t>
  </si>
  <si>
    <t>QTY</t>
  </si>
  <si>
    <t>AMT</t>
  </si>
  <si>
    <t>COST</t>
  </si>
  <si>
    <t>41-周转筐</t>
  </si>
  <si>
    <t>71-黑电</t>
  </si>
  <si>
    <t>72-空调</t>
  </si>
  <si>
    <t>73-冰箱</t>
  </si>
  <si>
    <t>77-洗衣机</t>
  </si>
  <si>
    <t>78-厨卫</t>
  </si>
  <si>
    <t>PROFIT</t>
  </si>
  <si>
    <t>PROFIT_RATE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</si>
  <si>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</si>
  <si>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</si>
  <si>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</si>
  <si>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</si>
  <si>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</si>
  <si>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 xml:space="preserve">   </t>
  </si>
  <si>
    <t>销售日报表</t>
  </si>
  <si>
    <t>以门店、商品为视角，综合分析销售金额、销售毛利及客流量增长率的变化情况</t>
  </si>
  <si>
    <t>销售预算金额</t>
  </si>
  <si>
    <t>销售预算完成率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</si>
  <si>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</si>
  <si>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</si>
  <si>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</si>
  <si>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</si>
  <si>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</si>
  <si>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</si>
  <si>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</si>
  <si>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</t>
  </si>
  <si>
    <t>昨天客流量</t>
  </si>
  <si>
    <t>客流量增长率</t>
  </si>
  <si>
    <t>当日客单价</t>
  </si>
  <si>
    <t>昨日客单价</t>
  </si>
  <si>
    <t>客单价增长率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</si>
</sst>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/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26" fillId="0" borderId="0" xfId="0" applyFont="1" applyAlignment="1">
      <alignment horizontal="left" wrapText="1"/>
    </xf>
    <xf numFmtId="0" fontId="27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0" fontId="29" fillId="0" borderId="0" xfId="0" applyNumberFormat="1" applyFont="1" applyAlignment="1"/>
    <xf numFmtId="1" fontId="29" fillId="0" borderId="0" xfId="0" applyNumberFormat="1" applyFont="1" applyAlignment="1"/>
    <xf numFmtId="0" fontId="30" fillId="0" borderId="0" xfId="0" applyNumberFormat="1" applyFont="1" applyAlignment="1"/>
    <xf numFmtId="1" fontId="30" fillId="0" borderId="0" xfId="0" applyNumberFormat="1" applyFont="1" applyAlignme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</cellXfs>
  <cellStyles count="45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4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cid:97aae13713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47" Type="http://schemas.openxmlformats.org/officeDocument/2006/relationships/hyperlink" Target="cid:d0b588612" TargetMode="External"/><Relationship Id="rId63" Type="http://schemas.openxmlformats.org/officeDocument/2006/relationships/hyperlink" Target="cid:38d18ad2" TargetMode="External"/><Relationship Id="rId68" Type="http://schemas.openxmlformats.org/officeDocument/2006/relationships/image" Target="cid:392276913" TargetMode="External"/><Relationship Id="rId84" Type="http://schemas.openxmlformats.org/officeDocument/2006/relationships/image" Target="cid:2deb17eb13" TargetMode="External"/><Relationship Id="rId89" Type="http://schemas.openxmlformats.org/officeDocument/2006/relationships/hyperlink" Target="cid:3c6fa8862" TargetMode="External"/><Relationship Id="rId7" Type="http://schemas.openxmlformats.org/officeDocument/2006/relationships/hyperlink" Target="cid:7393130e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" Type="http://schemas.openxmlformats.org/officeDocument/2006/relationships/hyperlink" Target="cid:650096c02" TargetMode="External"/><Relationship Id="rId16" Type="http://schemas.openxmlformats.org/officeDocument/2006/relationships/image" Target="cid:7dde59d613" TargetMode="External"/><Relationship Id="rId29" Type="http://schemas.openxmlformats.org/officeDocument/2006/relationships/hyperlink" Target="cid:a1ed1ff62" TargetMode="External"/><Relationship Id="rId107" Type="http://schemas.openxmlformats.org/officeDocument/2006/relationships/hyperlink" Target="cid:847633e82" TargetMode="External"/><Relationship Id="rId11" Type="http://schemas.openxmlformats.org/officeDocument/2006/relationships/hyperlink" Target="cid:78be76a62" TargetMode="External"/><Relationship Id="rId24" Type="http://schemas.openxmlformats.org/officeDocument/2006/relationships/image" Target="cid:97a883f913" TargetMode="External"/><Relationship Id="rId32" Type="http://schemas.openxmlformats.org/officeDocument/2006/relationships/image" Target="cid:a711f73213" TargetMode="External"/><Relationship Id="rId37" Type="http://schemas.openxmlformats.org/officeDocument/2006/relationships/hyperlink" Target="cid:bbb631c12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53" Type="http://schemas.openxmlformats.org/officeDocument/2006/relationships/hyperlink" Target="cid:e1e57af62" TargetMode="External"/><Relationship Id="rId58" Type="http://schemas.openxmlformats.org/officeDocument/2006/relationships/image" Target="cid:eca83a0c13" TargetMode="External"/><Relationship Id="rId66" Type="http://schemas.openxmlformats.org/officeDocument/2006/relationships/image" Target="cid:38f9f3713" TargetMode="External"/><Relationship Id="rId74" Type="http://schemas.openxmlformats.org/officeDocument/2006/relationships/image" Target="cid:1338c59c13" TargetMode="External"/><Relationship Id="rId79" Type="http://schemas.openxmlformats.org/officeDocument/2006/relationships/hyperlink" Target="cid:27d58f5e2" TargetMode="External"/><Relationship Id="rId87" Type="http://schemas.openxmlformats.org/officeDocument/2006/relationships/hyperlink" Target="cid:3c6ac1ec2" TargetMode="External"/><Relationship Id="rId102" Type="http://schemas.openxmlformats.org/officeDocument/2006/relationships/image" Target="cid:750aa1e013" TargetMode="External"/><Relationship Id="rId5" Type="http://schemas.openxmlformats.org/officeDocument/2006/relationships/hyperlink" Target="cid:738f7e47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90" Type="http://schemas.openxmlformats.org/officeDocument/2006/relationships/image" Target="cid:3c6fa8b013" TargetMode="External"/><Relationship Id="rId95" Type="http://schemas.openxmlformats.org/officeDocument/2006/relationships/hyperlink" Target="cid:56290cc82" TargetMode="External"/><Relationship Id="rId19" Type="http://schemas.openxmlformats.org/officeDocument/2006/relationships/hyperlink" Target="cid:883d552c2" TargetMode="External"/><Relationship Id="rId14" Type="http://schemas.openxmlformats.org/officeDocument/2006/relationships/image" Target="cid:78c0f48013" TargetMode="External"/><Relationship Id="rId22" Type="http://schemas.openxmlformats.org/officeDocument/2006/relationships/image" Target="cid:97a5ff3513" TargetMode="External"/><Relationship Id="rId27" Type="http://schemas.openxmlformats.org/officeDocument/2006/relationships/hyperlink" Target="cid:9cc12f202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43" Type="http://schemas.openxmlformats.org/officeDocument/2006/relationships/hyperlink" Target="cid:c5fc19282" TargetMode="External"/><Relationship Id="rId48" Type="http://schemas.openxmlformats.org/officeDocument/2006/relationships/image" Target="cid:d0b5888713" TargetMode="External"/><Relationship Id="rId56" Type="http://schemas.openxmlformats.org/officeDocument/2006/relationships/image" Target="cid:e76dc9a413" TargetMode="External"/><Relationship Id="rId64" Type="http://schemas.openxmlformats.org/officeDocument/2006/relationships/image" Target="cid:38d18d213" TargetMode="External"/><Relationship Id="rId69" Type="http://schemas.openxmlformats.org/officeDocument/2006/relationships/hyperlink" Target="cid:e0ef2af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105" Type="http://schemas.openxmlformats.org/officeDocument/2006/relationships/hyperlink" Target="cid:7f5152d02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80" Type="http://schemas.openxmlformats.org/officeDocument/2006/relationships/image" Target="cid:27d58f7c13" TargetMode="External"/><Relationship Id="rId85" Type="http://schemas.openxmlformats.org/officeDocument/2006/relationships/hyperlink" Target="cid:321b9f952" TargetMode="External"/><Relationship Id="rId93" Type="http://schemas.openxmlformats.org/officeDocument/2006/relationships/hyperlink" Target="cid:4bad0c3a2" TargetMode="External"/><Relationship Id="rId98" Type="http://schemas.openxmlformats.org/officeDocument/2006/relationships/image" Target="cid:5b3e82c213" TargetMode="External"/><Relationship Id="rId3" Type="http://schemas.openxmlformats.org/officeDocument/2006/relationships/image" Target="cid:650096f013" TargetMode="External"/><Relationship Id="rId12" Type="http://schemas.openxmlformats.org/officeDocument/2006/relationships/image" Target="cid:78be76ce13" TargetMode="External"/><Relationship Id="rId17" Type="http://schemas.openxmlformats.org/officeDocument/2006/relationships/hyperlink" Target="cid:883802342" TargetMode="External"/><Relationship Id="rId25" Type="http://schemas.openxmlformats.org/officeDocument/2006/relationships/hyperlink" Target="cid:97aae1182" TargetMode="External"/><Relationship Id="rId33" Type="http://schemas.openxmlformats.org/officeDocument/2006/relationships/hyperlink" Target="cid:ac87b7b92" TargetMode="External"/><Relationship Id="rId38" Type="http://schemas.openxmlformats.org/officeDocument/2006/relationships/image" Target="cid:bbb631eb13" TargetMode="External"/><Relationship Id="rId46" Type="http://schemas.openxmlformats.org/officeDocument/2006/relationships/image" Target="cid:cb1fd4e013" TargetMode="External"/><Relationship Id="rId59" Type="http://schemas.openxmlformats.org/officeDocument/2006/relationships/hyperlink" Target="cid:ef30262e2" TargetMode="External"/><Relationship Id="rId67" Type="http://schemas.openxmlformats.org/officeDocument/2006/relationships/hyperlink" Target="cid:39227402" TargetMode="External"/><Relationship Id="rId103" Type="http://schemas.openxmlformats.org/officeDocument/2006/relationships/hyperlink" Target="cid:7a31edb12" TargetMode="External"/><Relationship Id="rId108" Type="http://schemas.openxmlformats.org/officeDocument/2006/relationships/image" Target="cid:8476340b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54" Type="http://schemas.openxmlformats.org/officeDocument/2006/relationships/image" Target="cid:e1e57b1713" TargetMode="External"/><Relationship Id="rId62" Type="http://schemas.openxmlformats.org/officeDocument/2006/relationships/image" Target="cid:f456204213" TargetMode="External"/><Relationship Id="rId70" Type="http://schemas.openxmlformats.org/officeDocument/2006/relationships/image" Target="cid:e0ef2d213" TargetMode="External"/><Relationship Id="rId75" Type="http://schemas.openxmlformats.org/officeDocument/2006/relationships/hyperlink" Target="cid:185a1b862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91" Type="http://schemas.openxmlformats.org/officeDocument/2006/relationships/hyperlink" Target="cid:4babe7622" TargetMode="External"/><Relationship Id="rId96" Type="http://schemas.openxmlformats.org/officeDocument/2006/relationships/image" Target="cid:56290cef13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Relationship Id="rId15" Type="http://schemas.openxmlformats.org/officeDocument/2006/relationships/hyperlink" Target="cid:7dde59952" TargetMode="External"/><Relationship Id="rId23" Type="http://schemas.openxmlformats.org/officeDocument/2006/relationships/hyperlink" Target="cid:97a883d72" TargetMode="External"/><Relationship Id="rId28" Type="http://schemas.openxmlformats.org/officeDocument/2006/relationships/image" Target="cid:9cc12f6e13" TargetMode="External"/><Relationship Id="rId36" Type="http://schemas.openxmlformats.org/officeDocument/2006/relationships/image" Target="cid:bbb2dea413" TargetMode="External"/><Relationship Id="rId49" Type="http://schemas.openxmlformats.org/officeDocument/2006/relationships/hyperlink" Target="cid:dfd4543e2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44" Type="http://schemas.openxmlformats.org/officeDocument/2006/relationships/image" Target="cid:c5fc194a13" TargetMode="External"/><Relationship Id="rId52" Type="http://schemas.openxmlformats.org/officeDocument/2006/relationships/image" Target="cid:dfd5ecc813" TargetMode="External"/><Relationship Id="rId60" Type="http://schemas.openxmlformats.org/officeDocument/2006/relationships/image" Target="cid:ef30265413" TargetMode="External"/><Relationship Id="rId65" Type="http://schemas.openxmlformats.org/officeDocument/2006/relationships/hyperlink" Target="cid:38f9f0f2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81" Type="http://schemas.openxmlformats.org/officeDocument/2006/relationships/hyperlink" Target="cid:27d6fdf22" TargetMode="External"/><Relationship Id="rId86" Type="http://schemas.openxmlformats.org/officeDocument/2006/relationships/image" Target="cid:321b9fbf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34" Type="http://schemas.openxmlformats.org/officeDocument/2006/relationships/image" Target="cid:ac87b7df13" TargetMode="External"/><Relationship Id="rId50" Type="http://schemas.openxmlformats.org/officeDocument/2006/relationships/image" Target="cid:dfd45466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04" Type="http://schemas.openxmlformats.org/officeDocument/2006/relationships/image" Target="cid:7a31edd6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30" sqref="J30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2.25" style="26" bestFit="1" customWidth="1"/>
    <col min="7" max="7" width="10.5" style="1" bestFit="1" customWidth="1"/>
    <col min="8" max="8" width="9" style="26"/>
    <col min="9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50</v>
      </c>
      <c r="H1" s="23" t="s">
        <v>2</v>
      </c>
      <c r="I1" s="17" t="s">
        <v>48</v>
      </c>
      <c r="J1" s="18" t="s">
        <v>49</v>
      </c>
      <c r="K1" s="19" t="s">
        <v>51</v>
      </c>
      <c r="L1" s="19" t="s">
        <v>52</v>
      </c>
    </row>
    <row r="2" spans="1:12">
      <c r="A2" s="11" t="s">
        <v>3</v>
      </c>
      <c r="B2" s="12"/>
      <c r="C2" s="57" t="s">
        <v>4</v>
      </c>
      <c r="D2" s="57"/>
      <c r="E2" s="13"/>
      <c r="F2" s="24"/>
      <c r="G2" s="14"/>
      <c r="H2" s="24"/>
      <c r="I2" s="20"/>
      <c r="J2" s="21"/>
      <c r="K2" s="22"/>
      <c r="L2" s="22"/>
    </row>
    <row r="3" spans="1:12">
      <c r="A3" s="58" t="s">
        <v>5</v>
      </c>
      <c r="B3" s="58"/>
      <c r="C3" s="58"/>
      <c r="D3" s="58"/>
      <c r="E3" s="15">
        <f>RA!D7</f>
        <v>16508246.6654</v>
      </c>
      <c r="F3" s="25">
        <f>RA!I7</f>
        <v>1570975.1849</v>
      </c>
      <c r="G3" s="16">
        <f>E3-F3</f>
        <v>14937271.4805</v>
      </c>
      <c r="H3" s="27">
        <f>RA!J7</f>
        <v>9.5163054971346099</v>
      </c>
      <c r="I3" s="20">
        <f>SUM(I4:I39)</f>
        <v>16508250.437271453</v>
      </c>
      <c r="J3" s="21">
        <f>SUM(J4:J39)</f>
        <v>14937271.686800091</v>
      </c>
      <c r="K3" s="22">
        <f>E3-I3</f>
        <v>-3.7718714531511068</v>
      </c>
      <c r="L3" s="22">
        <f>G3-J3</f>
        <v>-0.20630009099841118</v>
      </c>
    </row>
    <row r="4" spans="1:12">
      <c r="A4" s="59">
        <f>RA!A8</f>
        <v>41501</v>
      </c>
      <c r="B4" s="12">
        <v>12</v>
      </c>
      <c r="C4" s="56" t="s">
        <v>6</v>
      </c>
      <c r="D4" s="56"/>
      <c r="E4" s="15">
        <f>RA!D8</f>
        <v>497592.02919999999</v>
      </c>
      <c r="F4" s="25">
        <f>RA!I8</f>
        <v>102834.9942</v>
      </c>
      <c r="G4" s="16">
        <f t="shared" ref="G4:G39" si="0">E4-F4</f>
        <v>394757.03499999997</v>
      </c>
      <c r="H4" s="27">
        <f>RA!J8</f>
        <v>20.666527630141498</v>
      </c>
      <c r="I4" s="20">
        <f>VLOOKUP(B4,RMS!B:D,3,FALSE)</f>
        <v>497592.48286495701</v>
      </c>
      <c r="J4" s="21">
        <f>VLOOKUP(B4,RMS!B:E,4,FALSE)</f>
        <v>394757.03134786303</v>
      </c>
      <c r="K4" s="22">
        <f t="shared" ref="K4:K39" si="1">E4-I4</f>
        <v>-0.45366495702182874</v>
      </c>
      <c r="L4" s="22">
        <f t="shared" ref="L4:L39" si="2">G4-J4</f>
        <v>3.6521369474940002E-3</v>
      </c>
    </row>
    <row r="5" spans="1:12">
      <c r="A5" s="59"/>
      <c r="B5" s="12">
        <v>13</v>
      </c>
      <c r="C5" s="56" t="s">
        <v>7</v>
      </c>
      <c r="D5" s="56"/>
      <c r="E5" s="15">
        <f>RA!D9</f>
        <v>120456.8416</v>
      </c>
      <c r="F5" s="25">
        <f>RA!I9</f>
        <v>24293.228999999999</v>
      </c>
      <c r="G5" s="16">
        <f t="shared" si="0"/>
        <v>96163.612599999993</v>
      </c>
      <c r="H5" s="27">
        <f>RA!J9</f>
        <v>20.167579256867999</v>
      </c>
      <c r="I5" s="20">
        <f>VLOOKUP(B5,RMS!B:D,3,FALSE)</f>
        <v>120456.865932108</v>
      </c>
      <c r="J5" s="21">
        <f>VLOOKUP(B5,RMS!B:E,4,FALSE)</f>
        <v>96163.627095764299</v>
      </c>
      <c r="K5" s="22">
        <f t="shared" si="1"/>
        <v>-2.4332108005182818E-2</v>
      </c>
      <c r="L5" s="22">
        <f t="shared" si="2"/>
        <v>-1.4495764306047931E-2</v>
      </c>
    </row>
    <row r="6" spans="1:12">
      <c r="A6" s="59"/>
      <c r="B6" s="12">
        <v>14</v>
      </c>
      <c r="C6" s="56" t="s">
        <v>8</v>
      </c>
      <c r="D6" s="56"/>
      <c r="E6" s="15">
        <f>RA!D10</f>
        <v>148591.14309999999</v>
      </c>
      <c r="F6" s="25">
        <f>RA!I10</f>
        <v>34872.482300000003</v>
      </c>
      <c r="G6" s="16">
        <f t="shared" si="0"/>
        <v>113718.66079999998</v>
      </c>
      <c r="H6" s="27">
        <f>RA!J10</f>
        <v>23.468748925722501</v>
      </c>
      <c r="I6" s="20">
        <f>VLOOKUP(B6,RMS!B:D,3,FALSE)</f>
        <v>148593.514</v>
      </c>
      <c r="J6" s="21">
        <f>VLOOKUP(B6,RMS!B:E,4,FALSE)</f>
        <v>113718.660500855</v>
      </c>
      <c r="K6" s="22">
        <f t="shared" si="1"/>
        <v>-2.3709000000089873</v>
      </c>
      <c r="L6" s="22">
        <f t="shared" si="2"/>
        <v>2.9914498736616224E-4</v>
      </c>
    </row>
    <row r="7" spans="1:12">
      <c r="A7" s="59"/>
      <c r="B7" s="12">
        <v>15</v>
      </c>
      <c r="C7" s="56" t="s">
        <v>9</v>
      </c>
      <c r="D7" s="56"/>
      <c r="E7" s="15">
        <f>RA!D11</f>
        <v>37618.126100000001</v>
      </c>
      <c r="F7" s="25">
        <f>RA!I11</f>
        <v>6459.1377000000002</v>
      </c>
      <c r="G7" s="16">
        <f t="shared" si="0"/>
        <v>31158.988400000002</v>
      </c>
      <c r="H7" s="27">
        <f>RA!J11</f>
        <v>17.170280313351402</v>
      </c>
      <c r="I7" s="20">
        <f>VLOOKUP(B7,RMS!B:D,3,FALSE)</f>
        <v>37618.1525905983</v>
      </c>
      <c r="J7" s="21">
        <f>VLOOKUP(B7,RMS!B:E,4,FALSE)</f>
        <v>31158.9884324786</v>
      </c>
      <c r="K7" s="22">
        <f t="shared" si="1"/>
        <v>-2.6490598298551049E-2</v>
      </c>
      <c r="L7" s="22">
        <f t="shared" si="2"/>
        <v>-3.2478597859153524E-5</v>
      </c>
    </row>
    <row r="8" spans="1:12">
      <c r="A8" s="59"/>
      <c r="B8" s="12">
        <v>16</v>
      </c>
      <c r="C8" s="56" t="s">
        <v>10</v>
      </c>
      <c r="D8" s="56"/>
      <c r="E8" s="15">
        <f>RA!D12</f>
        <v>128949.4654</v>
      </c>
      <c r="F8" s="25">
        <f>RA!I12</f>
        <v>-240.96690000000001</v>
      </c>
      <c r="G8" s="16">
        <f t="shared" si="0"/>
        <v>129190.4323</v>
      </c>
      <c r="H8" s="27">
        <f>RA!J12</f>
        <v>-0.18686925087476899</v>
      </c>
      <c r="I8" s="20">
        <f>VLOOKUP(B8,RMS!B:D,3,FALSE)</f>
        <v>128949.48451794899</v>
      </c>
      <c r="J8" s="21">
        <f>VLOOKUP(B8,RMS!B:E,4,FALSE)</f>
        <v>129190.43059914499</v>
      </c>
      <c r="K8" s="22">
        <f t="shared" si="1"/>
        <v>-1.9117948992061429E-2</v>
      </c>
      <c r="L8" s="22">
        <f t="shared" si="2"/>
        <v>1.7008550057653338E-3</v>
      </c>
    </row>
    <row r="9" spans="1:12">
      <c r="A9" s="59"/>
      <c r="B9" s="12">
        <v>17</v>
      </c>
      <c r="C9" s="56" t="s">
        <v>11</v>
      </c>
      <c r="D9" s="56"/>
      <c r="E9" s="15">
        <f>RA!D13</f>
        <v>261472.6911</v>
      </c>
      <c r="F9" s="25">
        <f>RA!I13</f>
        <v>50555.738899999997</v>
      </c>
      <c r="G9" s="16">
        <f t="shared" si="0"/>
        <v>210916.9522</v>
      </c>
      <c r="H9" s="27">
        <f>RA!J13</f>
        <v>19.3349977343007</v>
      </c>
      <c r="I9" s="20">
        <f>VLOOKUP(B9,RMS!B:D,3,FALSE)</f>
        <v>261472.836861538</v>
      </c>
      <c r="J9" s="21">
        <f>VLOOKUP(B9,RMS!B:E,4,FALSE)</f>
        <v>210916.951054701</v>
      </c>
      <c r="K9" s="22">
        <f t="shared" si="1"/>
        <v>-0.14576153800589964</v>
      </c>
      <c r="L9" s="22">
        <f t="shared" si="2"/>
        <v>1.1452990001998842E-3</v>
      </c>
    </row>
    <row r="10" spans="1:12">
      <c r="A10" s="59"/>
      <c r="B10" s="12">
        <v>18</v>
      </c>
      <c r="C10" s="56" t="s">
        <v>12</v>
      </c>
      <c r="D10" s="56"/>
      <c r="E10" s="15">
        <f>RA!D14</f>
        <v>129386.93459999999</v>
      </c>
      <c r="F10" s="25">
        <f>RA!I14</f>
        <v>15038.5651</v>
      </c>
      <c r="G10" s="16">
        <f t="shared" si="0"/>
        <v>114348.3695</v>
      </c>
      <c r="H10" s="27">
        <f>RA!J14</f>
        <v>11.622939477229099</v>
      </c>
      <c r="I10" s="20">
        <f>VLOOKUP(B10,RMS!B:D,3,FALSE)</f>
        <v>129386.92588119701</v>
      </c>
      <c r="J10" s="21">
        <f>VLOOKUP(B10,RMS!B:E,4,FALSE)</f>
        <v>114348.36825641</v>
      </c>
      <c r="K10" s="22">
        <f t="shared" si="1"/>
        <v>8.7188029865501449E-3</v>
      </c>
      <c r="L10" s="22">
        <f t="shared" si="2"/>
        <v>1.2435899989213794E-3</v>
      </c>
    </row>
    <row r="11" spans="1:12">
      <c r="A11" s="59"/>
      <c r="B11" s="12">
        <v>19</v>
      </c>
      <c r="C11" s="56" t="s">
        <v>13</v>
      </c>
      <c r="D11" s="56"/>
      <c r="E11" s="15">
        <f>RA!D15</f>
        <v>85802.957299999995</v>
      </c>
      <c r="F11" s="25">
        <f>RA!I15</f>
        <v>10911.322099999999</v>
      </c>
      <c r="G11" s="16">
        <f t="shared" si="0"/>
        <v>74891.63519999999</v>
      </c>
      <c r="H11" s="27">
        <f>RA!J15</f>
        <v>12.716720312855699</v>
      </c>
      <c r="I11" s="20">
        <f>VLOOKUP(B11,RMS!B:D,3,FALSE)</f>
        <v>85803.049841025597</v>
      </c>
      <c r="J11" s="21">
        <f>VLOOKUP(B11,RMS!B:E,4,FALSE)</f>
        <v>74891.635501709403</v>
      </c>
      <c r="K11" s="22">
        <f t="shared" si="1"/>
        <v>-9.2541025602258742E-2</v>
      </c>
      <c r="L11" s="22">
        <f t="shared" si="2"/>
        <v>-3.0170941317919642E-4</v>
      </c>
    </row>
    <row r="12" spans="1:12">
      <c r="A12" s="59"/>
      <c r="B12" s="12">
        <v>21</v>
      </c>
      <c r="C12" s="56" t="s">
        <v>14</v>
      </c>
      <c r="D12" s="56"/>
      <c r="E12" s="15">
        <f>RA!D16</f>
        <v>781450.25120000006</v>
      </c>
      <c r="F12" s="25">
        <f>RA!I16</f>
        <v>70183.725999999995</v>
      </c>
      <c r="G12" s="16">
        <f t="shared" si="0"/>
        <v>711266.52520000003</v>
      </c>
      <c r="H12" s="27">
        <f>RA!J16</f>
        <v>8.9812148492146999</v>
      </c>
      <c r="I12" s="20">
        <f>VLOOKUP(B12,RMS!B:D,3,FALSE)</f>
        <v>781449.80570000003</v>
      </c>
      <c r="J12" s="21">
        <f>VLOOKUP(B12,RMS!B:E,4,FALSE)</f>
        <v>711266.52520000003</v>
      </c>
      <c r="K12" s="22">
        <f t="shared" si="1"/>
        <v>0.44550000003073364</v>
      </c>
      <c r="L12" s="22">
        <f t="shared" si="2"/>
        <v>0</v>
      </c>
    </row>
    <row r="13" spans="1:12">
      <c r="A13" s="59"/>
      <c r="B13" s="12">
        <v>22</v>
      </c>
      <c r="C13" s="56" t="s">
        <v>15</v>
      </c>
      <c r="D13" s="56"/>
      <c r="E13" s="15">
        <f>RA!D17</f>
        <v>582882.8297</v>
      </c>
      <c r="F13" s="25">
        <f>RA!I17</f>
        <v>27182.605100000001</v>
      </c>
      <c r="G13" s="16">
        <f t="shared" si="0"/>
        <v>555700.22459999996</v>
      </c>
      <c r="H13" s="27">
        <f>RA!J17</f>
        <v>4.6634767255008098</v>
      </c>
      <c r="I13" s="20">
        <f>VLOOKUP(B13,RMS!B:D,3,FALSE)</f>
        <v>582882.85536752106</v>
      </c>
      <c r="J13" s="21">
        <f>VLOOKUP(B13,RMS!B:E,4,FALSE)</f>
        <v>555700.22546153795</v>
      </c>
      <c r="K13" s="22">
        <f t="shared" si="1"/>
        <v>-2.5667521054856479E-2</v>
      </c>
      <c r="L13" s="22">
        <f t="shared" si="2"/>
        <v>-8.6153799202293158E-4</v>
      </c>
    </row>
    <row r="14" spans="1:12">
      <c r="A14" s="59"/>
      <c r="B14" s="12">
        <v>23</v>
      </c>
      <c r="C14" s="56" t="s">
        <v>16</v>
      </c>
      <c r="D14" s="56"/>
      <c r="E14" s="15">
        <f>RA!D18</f>
        <v>1781889.7180999999</v>
      </c>
      <c r="F14" s="25">
        <f>RA!I18</f>
        <v>226878.08499999999</v>
      </c>
      <c r="G14" s="16">
        <f t="shared" si="0"/>
        <v>1555011.6331</v>
      </c>
      <c r="H14" s="27">
        <f>RA!J18</f>
        <v>12.732442569000099</v>
      </c>
      <c r="I14" s="20">
        <f>VLOOKUP(B14,RMS!B:D,3,FALSE)</f>
        <v>1781889.68931966</v>
      </c>
      <c r="J14" s="21">
        <f>VLOOKUP(B14,RMS!B:E,4,FALSE)</f>
        <v>1555011.74123932</v>
      </c>
      <c r="K14" s="22">
        <f t="shared" si="1"/>
        <v>2.8780339984223247E-2</v>
      </c>
      <c r="L14" s="22">
        <f t="shared" si="2"/>
        <v>-0.10813932004384696</v>
      </c>
    </row>
    <row r="15" spans="1:12">
      <c r="A15" s="59"/>
      <c r="B15" s="12">
        <v>24</v>
      </c>
      <c r="C15" s="56" t="s">
        <v>17</v>
      </c>
      <c r="D15" s="56"/>
      <c r="E15" s="15">
        <f>RA!D19</f>
        <v>505354.58049999998</v>
      </c>
      <c r="F15" s="25">
        <f>RA!I19</f>
        <v>21714.734899999999</v>
      </c>
      <c r="G15" s="16">
        <f t="shared" si="0"/>
        <v>483639.8456</v>
      </c>
      <c r="H15" s="27">
        <f>RA!J19</f>
        <v>4.2969304598991398</v>
      </c>
      <c r="I15" s="20">
        <f>VLOOKUP(B15,RMS!B:D,3,FALSE)</f>
        <v>505354.592147863</v>
      </c>
      <c r="J15" s="21">
        <f>VLOOKUP(B15,RMS!B:E,4,FALSE)</f>
        <v>483639.84510085499</v>
      </c>
      <c r="K15" s="22">
        <f t="shared" si="1"/>
        <v>-1.1647863022517413E-2</v>
      </c>
      <c r="L15" s="22">
        <f t="shared" si="2"/>
        <v>4.9914501141756773E-4</v>
      </c>
    </row>
    <row r="16" spans="1:12">
      <c r="A16" s="59"/>
      <c r="B16" s="12">
        <v>25</v>
      </c>
      <c r="C16" s="56" t="s">
        <v>18</v>
      </c>
      <c r="D16" s="56"/>
      <c r="E16" s="15">
        <f>RA!D20</f>
        <v>1040223.4746</v>
      </c>
      <c r="F16" s="25">
        <f>RA!I20</f>
        <v>-2499.5540999999998</v>
      </c>
      <c r="G16" s="16">
        <f t="shared" si="0"/>
        <v>1042723.0286999999</v>
      </c>
      <c r="H16" s="27">
        <f>RA!J20</f>
        <v>-0.24029010698505501</v>
      </c>
      <c r="I16" s="20">
        <f>VLOOKUP(B16,RMS!B:D,3,FALSE)</f>
        <v>1040223.488</v>
      </c>
      <c r="J16" s="21">
        <f>VLOOKUP(B16,RMS!B:E,4,FALSE)</f>
        <v>1042723.0287</v>
      </c>
      <c r="K16" s="22">
        <f t="shared" si="1"/>
        <v>-1.3400000054389238E-2</v>
      </c>
      <c r="L16" s="22">
        <f t="shared" si="2"/>
        <v>0</v>
      </c>
    </row>
    <row r="17" spans="1:12">
      <c r="A17" s="59"/>
      <c r="B17" s="12">
        <v>26</v>
      </c>
      <c r="C17" s="56" t="s">
        <v>19</v>
      </c>
      <c r="D17" s="56"/>
      <c r="E17" s="15">
        <f>RA!D21</f>
        <v>376770.75929999998</v>
      </c>
      <c r="F17" s="25">
        <f>RA!I21</f>
        <v>47068.974699999999</v>
      </c>
      <c r="G17" s="16">
        <f t="shared" si="0"/>
        <v>329701.78459999996</v>
      </c>
      <c r="H17" s="27">
        <f>RA!J21</f>
        <v>12.4927355794407</v>
      </c>
      <c r="I17" s="20">
        <f>VLOOKUP(B17,RMS!B:D,3,FALSE)</f>
        <v>376770.59764506499</v>
      </c>
      <c r="J17" s="21">
        <f>VLOOKUP(B17,RMS!B:E,4,FALSE)</f>
        <v>329701.78448379901</v>
      </c>
      <c r="K17" s="22">
        <f t="shared" si="1"/>
        <v>0.16165493498556316</v>
      </c>
      <c r="L17" s="22">
        <f t="shared" si="2"/>
        <v>1.1620094301179051E-4</v>
      </c>
    </row>
    <row r="18" spans="1:12">
      <c r="A18" s="59"/>
      <c r="B18" s="12">
        <v>27</v>
      </c>
      <c r="C18" s="56" t="s">
        <v>20</v>
      </c>
      <c r="D18" s="56"/>
      <c r="E18" s="15">
        <f>RA!D22</f>
        <v>1185076.8259999999</v>
      </c>
      <c r="F18" s="25">
        <f>RA!I22</f>
        <v>142896.4381</v>
      </c>
      <c r="G18" s="16">
        <f t="shared" si="0"/>
        <v>1042180.3878999999</v>
      </c>
      <c r="H18" s="27">
        <f>RA!J22</f>
        <v>12.0579894032963</v>
      </c>
      <c r="I18" s="20">
        <f>VLOOKUP(B18,RMS!B:D,3,FALSE)</f>
        <v>1185077.0780893799</v>
      </c>
      <c r="J18" s="21">
        <f>VLOOKUP(B18,RMS!B:E,4,FALSE)</f>
        <v>1042180.39133097</v>
      </c>
      <c r="K18" s="22">
        <f t="shared" si="1"/>
        <v>-0.25208938005380332</v>
      </c>
      <c r="L18" s="22">
        <f t="shared" si="2"/>
        <v>-3.4309701295569539E-3</v>
      </c>
    </row>
    <row r="19" spans="1:12">
      <c r="A19" s="59"/>
      <c r="B19" s="12">
        <v>29</v>
      </c>
      <c r="C19" s="56" t="s">
        <v>21</v>
      </c>
      <c r="D19" s="56"/>
      <c r="E19" s="15">
        <f>RA!D23</f>
        <v>2642510.8336</v>
      </c>
      <c r="F19" s="25">
        <f>RA!I23</f>
        <v>93233.824200000003</v>
      </c>
      <c r="G19" s="16">
        <f t="shared" si="0"/>
        <v>2549277.0093999999</v>
      </c>
      <c r="H19" s="27">
        <f>RA!J23</f>
        <v>3.5282286458210601</v>
      </c>
      <c r="I19" s="20">
        <f>VLOOKUP(B19,RMS!B:D,3,FALSE)</f>
        <v>2642512.0084538502</v>
      </c>
      <c r="J19" s="21">
        <f>VLOOKUP(B19,RMS!B:E,4,FALSE)</f>
        <v>2549277.04558803</v>
      </c>
      <c r="K19" s="22">
        <f t="shared" si="1"/>
        <v>-1.1748538501560688</v>
      </c>
      <c r="L19" s="22">
        <f t="shared" si="2"/>
        <v>-3.6188030149787664E-2</v>
      </c>
    </row>
    <row r="20" spans="1:12">
      <c r="A20" s="59"/>
      <c r="B20" s="12">
        <v>31</v>
      </c>
      <c r="C20" s="56" t="s">
        <v>22</v>
      </c>
      <c r="D20" s="56"/>
      <c r="E20" s="15">
        <f>RA!D24</f>
        <v>352023.57789999997</v>
      </c>
      <c r="F20" s="25">
        <f>RA!I24</f>
        <v>53118.988899999997</v>
      </c>
      <c r="G20" s="16">
        <f t="shared" si="0"/>
        <v>298904.58899999998</v>
      </c>
      <c r="H20" s="27">
        <f>RA!J24</f>
        <v>15.089611104143</v>
      </c>
      <c r="I20" s="20">
        <f>VLOOKUP(B20,RMS!B:D,3,FALSE)</f>
        <v>352023.63416819501</v>
      </c>
      <c r="J20" s="21">
        <f>VLOOKUP(B20,RMS!B:E,4,FALSE)</f>
        <v>298904.59575542802</v>
      </c>
      <c r="K20" s="22">
        <f t="shared" si="1"/>
        <v>-5.6268195039592683E-2</v>
      </c>
      <c r="L20" s="22">
        <f t="shared" si="2"/>
        <v>-6.7554280394688249E-3</v>
      </c>
    </row>
    <row r="21" spans="1:12">
      <c r="A21" s="59"/>
      <c r="B21" s="12">
        <v>32</v>
      </c>
      <c r="C21" s="56" t="s">
        <v>23</v>
      </c>
      <c r="D21" s="56"/>
      <c r="E21" s="15">
        <f>RA!D25</f>
        <v>233636.09460000001</v>
      </c>
      <c r="F21" s="25">
        <f>RA!I25</f>
        <v>21485.876100000001</v>
      </c>
      <c r="G21" s="16">
        <f t="shared" si="0"/>
        <v>212150.21850000002</v>
      </c>
      <c r="H21" s="27">
        <f>RA!J25</f>
        <v>9.1962999710234001</v>
      </c>
      <c r="I21" s="20">
        <f>VLOOKUP(B21,RMS!B:D,3,FALSE)</f>
        <v>233636.09589818501</v>
      </c>
      <c r="J21" s="21">
        <f>VLOOKUP(B21,RMS!B:E,4,FALSE)</f>
        <v>212150.216781906</v>
      </c>
      <c r="K21" s="22">
        <f t="shared" si="1"/>
        <v>-1.2981850013602525E-3</v>
      </c>
      <c r="L21" s="22">
        <f t="shared" si="2"/>
        <v>1.7180940194521099E-3</v>
      </c>
    </row>
    <row r="22" spans="1:12">
      <c r="A22" s="59"/>
      <c r="B22" s="12">
        <v>33</v>
      </c>
      <c r="C22" s="56" t="s">
        <v>24</v>
      </c>
      <c r="D22" s="56"/>
      <c r="E22" s="15">
        <f>RA!D26</f>
        <v>578753.3946</v>
      </c>
      <c r="F22" s="25">
        <f>RA!I26</f>
        <v>92440.268800000005</v>
      </c>
      <c r="G22" s="16">
        <f t="shared" si="0"/>
        <v>486313.12579999998</v>
      </c>
      <c r="H22" s="27">
        <f>RA!J26</f>
        <v>15.9723069726251</v>
      </c>
      <c r="I22" s="20">
        <f>VLOOKUP(B22,RMS!B:D,3,FALSE)</f>
        <v>578753.36445288605</v>
      </c>
      <c r="J22" s="21">
        <f>VLOOKUP(B22,RMS!B:E,4,FALSE)</f>
        <v>486313.13175663998</v>
      </c>
      <c r="K22" s="22">
        <f t="shared" si="1"/>
        <v>3.0147113953717053E-2</v>
      </c>
      <c r="L22" s="22">
        <f t="shared" si="2"/>
        <v>-5.956640001386404E-3</v>
      </c>
    </row>
    <row r="23" spans="1:12">
      <c r="A23" s="59"/>
      <c r="B23" s="12">
        <v>34</v>
      </c>
      <c r="C23" s="56" t="s">
        <v>25</v>
      </c>
      <c r="D23" s="56"/>
      <c r="E23" s="15">
        <f>RA!D27</f>
        <v>292212.13260000001</v>
      </c>
      <c r="F23" s="25">
        <f>RA!I27</f>
        <v>84255.547000000006</v>
      </c>
      <c r="G23" s="16">
        <f t="shared" si="0"/>
        <v>207956.58559999999</v>
      </c>
      <c r="H23" s="27">
        <f>RA!J27</f>
        <v>28.833692239375601</v>
      </c>
      <c r="I23" s="20">
        <f>VLOOKUP(B23,RMS!B:D,3,FALSE)</f>
        <v>292212.087664594</v>
      </c>
      <c r="J23" s="21">
        <f>VLOOKUP(B23,RMS!B:E,4,FALSE)</f>
        <v>207956.59071663601</v>
      </c>
      <c r="K23" s="22">
        <f t="shared" si="1"/>
        <v>4.4935406011063606E-2</v>
      </c>
      <c r="L23" s="22">
        <f t="shared" si="2"/>
        <v>-5.1166360208299011E-3</v>
      </c>
    </row>
    <row r="24" spans="1:12">
      <c r="A24" s="59"/>
      <c r="B24" s="12">
        <v>35</v>
      </c>
      <c r="C24" s="56" t="s">
        <v>26</v>
      </c>
      <c r="D24" s="56"/>
      <c r="E24" s="15">
        <f>RA!D28</f>
        <v>908783.54449999996</v>
      </c>
      <c r="F24" s="25">
        <f>RA!I28</f>
        <v>57156.387699999999</v>
      </c>
      <c r="G24" s="16">
        <f t="shared" si="0"/>
        <v>851627.1568</v>
      </c>
      <c r="H24" s="27">
        <f>RA!J28</f>
        <v>6.2893290757643099</v>
      </c>
      <c r="I24" s="20">
        <f>VLOOKUP(B24,RMS!B:D,3,FALSE)</f>
        <v>908783.54371769901</v>
      </c>
      <c r="J24" s="21">
        <f>VLOOKUP(B24,RMS!B:E,4,FALSE)</f>
        <v>851627.16944891796</v>
      </c>
      <c r="K24" s="22">
        <f t="shared" si="1"/>
        <v>7.8230095095932484E-4</v>
      </c>
      <c r="L24" s="22">
        <f t="shared" si="2"/>
        <v>-1.2648917967453599E-2</v>
      </c>
    </row>
    <row r="25" spans="1:12">
      <c r="A25" s="59"/>
      <c r="B25" s="12">
        <v>36</v>
      </c>
      <c r="C25" s="56" t="s">
        <v>27</v>
      </c>
      <c r="D25" s="56"/>
      <c r="E25" s="15">
        <f>RA!D29</f>
        <v>756788.27639999997</v>
      </c>
      <c r="F25" s="25">
        <f>RA!I29</f>
        <v>86084.119099999996</v>
      </c>
      <c r="G25" s="16">
        <f t="shared" si="0"/>
        <v>670704.15729999996</v>
      </c>
      <c r="H25" s="27">
        <f>RA!J29</f>
        <v>11.374927675874901</v>
      </c>
      <c r="I25" s="20">
        <f>VLOOKUP(B25,RMS!B:D,3,FALSE)</f>
        <v>756788.27662477898</v>
      </c>
      <c r="J25" s="21">
        <f>VLOOKUP(B25,RMS!B:E,4,FALSE)</f>
        <v>670704.14203238301</v>
      </c>
      <c r="K25" s="22">
        <f t="shared" si="1"/>
        <v>-2.2477901075035334E-4</v>
      </c>
      <c r="L25" s="22">
        <f t="shared" si="2"/>
        <v>1.5267616952769458E-2</v>
      </c>
    </row>
    <row r="26" spans="1:12">
      <c r="A26" s="59"/>
      <c r="B26" s="12">
        <v>37</v>
      </c>
      <c r="C26" s="56" t="s">
        <v>28</v>
      </c>
      <c r="D26" s="56"/>
      <c r="E26" s="15">
        <f>RA!D30</f>
        <v>1192034.2383000001</v>
      </c>
      <c r="F26" s="25">
        <f>RA!I30</f>
        <v>164157.14540000001</v>
      </c>
      <c r="G26" s="16">
        <f t="shared" si="0"/>
        <v>1027877.0929</v>
      </c>
      <c r="H26" s="27">
        <f>RA!J30</f>
        <v>13.771177045561201</v>
      </c>
      <c r="I26" s="20">
        <f>VLOOKUP(B26,RMS!B:D,3,FALSE)</f>
        <v>1192034.2376141599</v>
      </c>
      <c r="J26" s="21">
        <f>VLOOKUP(B26,RMS!B:E,4,FALSE)</f>
        <v>1027877.05172518</v>
      </c>
      <c r="K26" s="22">
        <f t="shared" si="1"/>
        <v>6.8584014661610126E-4</v>
      </c>
      <c r="L26" s="22">
        <f t="shared" si="2"/>
        <v>4.1174820042215288E-2</v>
      </c>
    </row>
    <row r="27" spans="1:12">
      <c r="A27" s="59"/>
      <c r="B27" s="12">
        <v>38</v>
      </c>
      <c r="C27" s="56" t="s">
        <v>29</v>
      </c>
      <c r="D27" s="56"/>
      <c r="E27" s="15">
        <f>RA!D31</f>
        <v>844770.13230000006</v>
      </c>
      <c r="F27" s="25">
        <f>RA!I31</f>
        <v>37666.224000000002</v>
      </c>
      <c r="G27" s="16">
        <f t="shared" si="0"/>
        <v>807103.90830000001</v>
      </c>
      <c r="H27" s="27">
        <f>RA!J31</f>
        <v>4.4587542290881697</v>
      </c>
      <c r="I27" s="20">
        <f>VLOOKUP(B27,RMS!B:D,3,FALSE)</f>
        <v>844770.05089409999</v>
      </c>
      <c r="J27" s="21">
        <f>VLOOKUP(B27,RMS!B:E,4,FALSE)</f>
        <v>807103.93457610602</v>
      </c>
      <c r="K27" s="22">
        <f t="shared" si="1"/>
        <v>8.1405900069512427E-2</v>
      </c>
      <c r="L27" s="22">
        <f t="shared" si="2"/>
        <v>-2.6276106014847755E-2</v>
      </c>
    </row>
    <row r="28" spans="1:12">
      <c r="A28" s="59"/>
      <c r="B28" s="12">
        <v>39</v>
      </c>
      <c r="C28" s="56" t="s">
        <v>30</v>
      </c>
      <c r="D28" s="56"/>
      <c r="E28" s="15">
        <f>RA!D32</f>
        <v>139631.37419999999</v>
      </c>
      <c r="F28" s="25">
        <f>RA!I32</f>
        <v>35716.072800000002</v>
      </c>
      <c r="G28" s="16">
        <f t="shared" si="0"/>
        <v>103915.3014</v>
      </c>
      <c r="H28" s="27">
        <f>RA!J32</f>
        <v>25.578830692335899</v>
      </c>
      <c r="I28" s="20">
        <f>VLOOKUP(B28,RMS!B:D,3,FALSE)</f>
        <v>139631.286625165</v>
      </c>
      <c r="J28" s="21">
        <f>VLOOKUP(B28,RMS!B:E,4,FALSE)</f>
        <v>103915.32291437899</v>
      </c>
      <c r="K28" s="22">
        <f t="shared" si="1"/>
        <v>8.7574834993574768E-2</v>
      </c>
      <c r="L28" s="22">
        <f t="shared" si="2"/>
        <v>-2.1514378997380845E-2</v>
      </c>
    </row>
    <row r="29" spans="1:12">
      <c r="A29" s="59"/>
      <c r="B29" s="12">
        <v>40</v>
      </c>
      <c r="C29" s="56" t="s">
        <v>31</v>
      </c>
      <c r="D29" s="56"/>
      <c r="E29" s="15">
        <f>RA!D33</f>
        <v>74.700800000000001</v>
      </c>
      <c r="F29" s="25">
        <f>RA!I33</f>
        <v>15.6736</v>
      </c>
      <c r="G29" s="16">
        <f t="shared" si="0"/>
        <v>59.027200000000001</v>
      </c>
      <c r="H29" s="27">
        <f>RA!J33</f>
        <v>20.981836874571599</v>
      </c>
      <c r="I29" s="20">
        <f>VLOOKUP(B29,RMS!B:D,3,FALSE)</f>
        <v>74.700699999999998</v>
      </c>
      <c r="J29" s="21">
        <f>VLOOKUP(B29,RMS!B:E,4,FALSE)</f>
        <v>59.027200000000001</v>
      </c>
      <c r="K29" s="22">
        <f t="shared" si="1"/>
        <v>1.0000000000331966E-4</v>
      </c>
      <c r="L29" s="22">
        <f t="shared" si="2"/>
        <v>0</v>
      </c>
    </row>
    <row r="30" spans="1:12">
      <c r="A30" s="59"/>
      <c r="B30" s="12">
        <v>41</v>
      </c>
      <c r="C30" s="56" t="s">
        <v>40</v>
      </c>
      <c r="D30" s="56"/>
      <c r="E30" s="15">
        <f>RA!D34</f>
        <v>3.9</v>
      </c>
      <c r="F30" s="25">
        <f>RA!I34</f>
        <v>0</v>
      </c>
      <c r="G30" s="16">
        <f t="shared" si="0"/>
        <v>3.9</v>
      </c>
      <c r="H30" s="27">
        <f>RA!J34</f>
        <v>0</v>
      </c>
      <c r="I30" s="20">
        <f>VLOOKUP(B30,RMS!B:D,3,FALSE)</f>
        <v>3.9</v>
      </c>
      <c r="J30" s="21">
        <f>VLOOKUP(B30,RMS!B:E,4,FALSE)</f>
        <v>3.9</v>
      </c>
      <c r="K30" s="22">
        <f t="shared" si="1"/>
        <v>0</v>
      </c>
      <c r="L30" s="22">
        <f t="shared" si="2"/>
        <v>0</v>
      </c>
    </row>
    <row r="31" spans="1:12">
      <c r="A31" s="59"/>
      <c r="B31" s="12">
        <v>42</v>
      </c>
      <c r="C31" s="56" t="s">
        <v>32</v>
      </c>
      <c r="D31" s="56"/>
      <c r="E31" s="15">
        <f>RA!D35</f>
        <v>198236.7156</v>
      </c>
      <c r="F31" s="25">
        <f>RA!I35</f>
        <v>22119.529399999999</v>
      </c>
      <c r="G31" s="16">
        <f t="shared" si="0"/>
        <v>176117.1862</v>
      </c>
      <c r="H31" s="27">
        <f>RA!J35</f>
        <v>11.158139567158999</v>
      </c>
      <c r="I31" s="20">
        <f>VLOOKUP(B31,RMS!B:D,3,FALSE)</f>
        <v>198236.71539999999</v>
      </c>
      <c r="J31" s="21">
        <f>VLOOKUP(B31,RMS!B:E,4,FALSE)</f>
        <v>176117.21799999999</v>
      </c>
      <c r="K31" s="22">
        <f t="shared" si="1"/>
        <v>2.0000000949949026E-4</v>
      </c>
      <c r="L31" s="22">
        <f t="shared" si="2"/>
        <v>-3.1799999997019768E-2</v>
      </c>
    </row>
    <row r="32" spans="1:12">
      <c r="A32" s="59"/>
      <c r="B32" s="12">
        <v>71</v>
      </c>
      <c r="C32" s="56" t="s">
        <v>41</v>
      </c>
      <c r="D32" s="56"/>
      <c r="E32" s="15">
        <f>RA!D36</f>
        <v>0</v>
      </c>
      <c r="F32" s="25">
        <f>RA!I36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59"/>
      <c r="B33" s="12">
        <v>72</v>
      </c>
      <c r="C33" s="56" t="s">
        <v>42</v>
      </c>
      <c r="D33" s="56"/>
      <c r="E33" s="15">
        <f>RA!D37</f>
        <v>0</v>
      </c>
      <c r="F33" s="25">
        <f>RA!I37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59"/>
      <c r="B34" s="12">
        <v>73</v>
      </c>
      <c r="C34" s="56" t="s">
        <v>43</v>
      </c>
      <c r="D34" s="56"/>
      <c r="E34" s="15">
        <f>RA!D38</f>
        <v>0</v>
      </c>
      <c r="F34" s="25">
        <f>RA!I38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59"/>
      <c r="B35" s="12">
        <v>75</v>
      </c>
      <c r="C35" s="56" t="s">
        <v>33</v>
      </c>
      <c r="D35" s="56"/>
      <c r="E35" s="15">
        <f>RA!D39</f>
        <v>332504.701</v>
      </c>
      <c r="F35" s="25">
        <f>RA!I39</f>
        <v>17516.667600000001</v>
      </c>
      <c r="G35" s="16">
        <f t="shared" si="0"/>
        <v>314988.03340000001</v>
      </c>
      <c r="H35" s="27">
        <f>RA!J39</f>
        <v>5.2680962246004501</v>
      </c>
      <c r="I35" s="20">
        <f>VLOOKUP(B35,RMS!B:D,3,FALSE)</f>
        <v>332504.70085470099</v>
      </c>
      <c r="J35" s="21">
        <f>VLOOKUP(B35,RMS!B:E,4,FALSE)</f>
        <v>314988.03162393201</v>
      </c>
      <c r="K35" s="22">
        <f t="shared" si="1"/>
        <v>1.4529901091009378E-4</v>
      </c>
      <c r="L35" s="22">
        <f t="shared" si="2"/>
        <v>1.7760680057108402E-3</v>
      </c>
    </row>
    <row r="36" spans="1:12">
      <c r="A36" s="59"/>
      <c r="B36" s="12">
        <v>76</v>
      </c>
      <c r="C36" s="56" t="s">
        <v>34</v>
      </c>
      <c r="D36" s="56"/>
      <c r="E36" s="15">
        <f>RA!D40</f>
        <v>319649.00750000001</v>
      </c>
      <c r="F36" s="25">
        <f>RA!I40</f>
        <v>22118.995699999999</v>
      </c>
      <c r="G36" s="16">
        <f t="shared" si="0"/>
        <v>297530.01179999998</v>
      </c>
      <c r="H36" s="27">
        <f>RA!J40</f>
        <v>6.91977612350321</v>
      </c>
      <c r="I36" s="20">
        <f>VLOOKUP(B36,RMS!B:D,3,FALSE)</f>
        <v>319649.001859829</v>
      </c>
      <c r="J36" s="21">
        <f>VLOOKUP(B36,RMS!B:E,4,FALSE)</f>
        <v>297530.013184615</v>
      </c>
      <c r="K36" s="22">
        <f t="shared" si="1"/>
        <v>5.6401710025966167E-3</v>
      </c>
      <c r="L36" s="22">
        <f t="shared" si="2"/>
        <v>-1.3846150250174105E-3</v>
      </c>
    </row>
    <row r="37" spans="1:12">
      <c r="A37" s="59"/>
      <c r="B37" s="12">
        <v>77</v>
      </c>
      <c r="C37" s="56" t="s">
        <v>44</v>
      </c>
      <c r="D37" s="56"/>
      <c r="E37" s="15">
        <f>RA!D41</f>
        <v>0</v>
      </c>
      <c r="F37" s="25">
        <f>RA!I41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59"/>
      <c r="B38" s="12">
        <v>78</v>
      </c>
      <c r="C38" s="56" t="s">
        <v>45</v>
      </c>
      <c r="D38" s="56"/>
      <c r="E38" s="15">
        <f>RA!D42</f>
        <v>0</v>
      </c>
      <c r="F38" s="25">
        <f>RA!I42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59"/>
      <c r="B39" s="12">
        <v>99</v>
      </c>
      <c r="C39" s="56" t="s">
        <v>35</v>
      </c>
      <c r="D39" s="56"/>
      <c r="E39" s="15">
        <f>RA!D43</f>
        <v>53115.413699999997</v>
      </c>
      <c r="F39" s="25">
        <f>RA!I43</f>
        <v>5740.3525</v>
      </c>
      <c r="G39" s="16">
        <f t="shared" si="0"/>
        <v>47375.061199999996</v>
      </c>
      <c r="H39" s="27">
        <f>RA!J43</f>
        <v>10.8073195709666</v>
      </c>
      <c r="I39" s="20">
        <f>VLOOKUP(B39,RMS!B:D,3,FALSE)</f>
        <v>53115.413584449001</v>
      </c>
      <c r="J39" s="21">
        <f>VLOOKUP(B39,RMS!B:E,4,FALSE)</f>
        <v>47375.061190530199</v>
      </c>
      <c r="K39" s="22">
        <f t="shared" si="1"/>
        <v>1.1555099627003074E-4</v>
      </c>
      <c r="L39" s="22">
        <f t="shared" si="2"/>
        <v>9.4697970780543983E-6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topLeftCell="A16" workbookViewId="0">
      <selection sqref="A1:XFD1048576"/>
    </sheetView>
  </sheetViews>
  <sheetFormatPr defaultRowHeight="11.25"/>
  <cols>
    <col min="1" max="1" width="7.75" style="1" customWidth="1"/>
    <col min="2" max="3" width="9" style="1"/>
    <col min="4" max="5" width="11.5" style="1" bestFit="1" customWidth="1"/>
    <col min="6" max="7" width="12.25" style="1" bestFit="1" customWidth="1"/>
    <col min="8" max="8" width="9" style="1"/>
    <col min="9" max="9" width="12.25" style="1" bestFit="1" customWidth="1"/>
    <col min="10" max="10" width="9" style="1"/>
    <col min="11" max="11" width="12.25" style="1" bestFit="1" customWidth="1"/>
    <col min="12" max="12" width="10.5" style="1" bestFit="1" customWidth="1"/>
    <col min="13" max="13" width="12.25" style="1" bestFit="1" customWidth="1"/>
    <col min="14" max="15" width="13.875" style="1" bestFit="1" customWidth="1"/>
    <col min="16" max="18" width="10.5" style="1" bestFit="1" customWidth="1"/>
    <col min="19" max="20" width="9" style="1"/>
    <col min="21" max="21" width="10.5" style="1" bestFit="1" customWidth="1"/>
    <col min="22" max="22" width="36" style="1" bestFit="1" customWidth="1"/>
    <col min="23" max="16384" width="9" style="1"/>
  </cols>
  <sheetData>
    <row r="1" spans="1:23" ht="12.7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30" t="s">
        <v>54</v>
      </c>
      <c r="W1" s="62"/>
    </row>
    <row r="2" spans="1:23" ht="12.7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30"/>
      <c r="W2" s="62"/>
    </row>
    <row r="3" spans="1:23" ht="23.25" thickBot="1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31" t="s">
        <v>55</v>
      </c>
      <c r="W3" s="62"/>
    </row>
    <row r="4" spans="1:23" ht="12.75" thickTop="1" thickBot="1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W4" s="62"/>
    </row>
    <row r="5" spans="1:23" ht="12.75" thickTop="1" thickBot="1">
      <c r="A5" s="32"/>
      <c r="B5" s="33"/>
      <c r="C5" s="34"/>
      <c r="D5" s="35" t="s">
        <v>0</v>
      </c>
      <c r="E5" s="35" t="s">
        <v>56</v>
      </c>
      <c r="F5" s="35" t="s">
        <v>57</v>
      </c>
      <c r="G5" s="35" t="s">
        <v>58</v>
      </c>
      <c r="H5" s="35" t="s">
        <v>59</v>
      </c>
      <c r="I5" s="35" t="s">
        <v>1</v>
      </c>
      <c r="J5" s="35" t="s">
        <v>2</v>
      </c>
      <c r="K5" s="35" t="s">
        <v>60</v>
      </c>
      <c r="L5" s="35" t="s">
        <v>61</v>
      </c>
      <c r="M5" s="35" t="s">
        <v>62</v>
      </c>
      <c r="N5" s="35" t="s">
        <v>63</v>
      </c>
      <c r="O5" s="35" t="s">
        <v>64</v>
      </c>
      <c r="P5" s="35" t="s">
        <v>65</v>
      </c>
      <c r="Q5" s="35" t="s">
        <v>66</v>
      </c>
      <c r="R5" s="35" t="s">
        <v>67</v>
      </c>
      <c r="S5" s="35" t="s">
        <v>68</v>
      </c>
      <c r="T5" s="35" t="s">
        <v>69</v>
      </c>
      <c r="U5" s="36" t="s">
        <v>70</v>
      </c>
    </row>
    <row r="6" spans="1:23" ht="12" thickBot="1">
      <c r="A6" s="37" t="s">
        <v>3</v>
      </c>
      <c r="B6" s="63" t="s">
        <v>4</v>
      </c>
      <c r="C6" s="64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8"/>
    </row>
    <row r="7" spans="1:23" ht="12" thickBot="1">
      <c r="A7" s="65" t="s">
        <v>5</v>
      </c>
      <c r="B7" s="66"/>
      <c r="C7" s="67"/>
      <c r="D7" s="39">
        <v>16508246.6654</v>
      </c>
      <c r="E7" s="39">
        <v>18741398</v>
      </c>
      <c r="F7" s="40">
        <v>88.084392986051498</v>
      </c>
      <c r="G7" s="41"/>
      <c r="H7" s="41"/>
      <c r="I7" s="39">
        <v>1570975.1849</v>
      </c>
      <c r="J7" s="40">
        <v>9.5163054971346099</v>
      </c>
      <c r="K7" s="41"/>
      <c r="L7" s="41"/>
      <c r="M7" s="41"/>
      <c r="N7" s="39">
        <v>239616140.68779999</v>
      </c>
      <c r="O7" s="39">
        <v>1593447886.2105</v>
      </c>
      <c r="P7" s="39">
        <v>1067653</v>
      </c>
      <c r="Q7" s="39">
        <v>1016428</v>
      </c>
      <c r="R7" s="40">
        <v>5.0397076821968598</v>
      </c>
      <c r="S7" s="39">
        <v>15.462183560951001</v>
      </c>
      <c r="T7" s="39">
        <v>15.3583630566061</v>
      </c>
      <c r="U7" s="42">
        <v>0.67144788403042799</v>
      </c>
    </row>
    <row r="8" spans="1:23" ht="12" thickBot="1">
      <c r="A8" s="68">
        <v>41501</v>
      </c>
      <c r="B8" s="71" t="s">
        <v>6</v>
      </c>
      <c r="C8" s="72"/>
      <c r="D8" s="43">
        <v>497592.02919999999</v>
      </c>
      <c r="E8" s="43">
        <v>522576</v>
      </c>
      <c r="F8" s="44">
        <v>95.219074201647203</v>
      </c>
      <c r="G8" s="45"/>
      <c r="H8" s="45"/>
      <c r="I8" s="43">
        <v>102834.9942</v>
      </c>
      <c r="J8" s="44">
        <v>20.666527630141498</v>
      </c>
      <c r="K8" s="45"/>
      <c r="L8" s="45"/>
      <c r="M8" s="45"/>
      <c r="N8" s="43">
        <v>7284979.4419999998</v>
      </c>
      <c r="O8" s="43">
        <v>49393272.934500001</v>
      </c>
      <c r="P8" s="43">
        <v>23332</v>
      </c>
      <c r="Q8" s="43">
        <v>22756</v>
      </c>
      <c r="R8" s="44">
        <v>2.5312005624890102</v>
      </c>
      <c r="S8" s="43">
        <v>21.326591342362399</v>
      </c>
      <c r="T8" s="43">
        <v>19.9976189488487</v>
      </c>
      <c r="U8" s="46">
        <v>6.2315274493675696</v>
      </c>
    </row>
    <row r="9" spans="1:23" ht="12" thickBot="1">
      <c r="A9" s="69"/>
      <c r="B9" s="71" t="s">
        <v>7</v>
      </c>
      <c r="C9" s="72"/>
      <c r="D9" s="43">
        <v>120456.8416</v>
      </c>
      <c r="E9" s="43">
        <v>157463</v>
      </c>
      <c r="F9" s="44">
        <v>76.498505426671699</v>
      </c>
      <c r="G9" s="45"/>
      <c r="H9" s="45"/>
      <c r="I9" s="43">
        <v>24293.228999999999</v>
      </c>
      <c r="J9" s="44">
        <v>20.167579256867999</v>
      </c>
      <c r="K9" s="45"/>
      <c r="L9" s="45"/>
      <c r="M9" s="45"/>
      <c r="N9" s="43">
        <v>1723683.7598999999</v>
      </c>
      <c r="O9" s="43">
        <v>10250608.9012</v>
      </c>
      <c r="P9" s="43">
        <v>7718</v>
      </c>
      <c r="Q9" s="43">
        <v>7444</v>
      </c>
      <c r="R9" s="44">
        <v>3.6808167651800199</v>
      </c>
      <c r="S9" s="43">
        <v>15.607261155739801</v>
      </c>
      <c r="T9" s="43">
        <v>15.359627001611999</v>
      </c>
      <c r="U9" s="46">
        <v>1.58665989924006</v>
      </c>
    </row>
    <row r="10" spans="1:23" ht="12" thickBot="1">
      <c r="A10" s="69"/>
      <c r="B10" s="71" t="s">
        <v>8</v>
      </c>
      <c r="C10" s="72"/>
      <c r="D10" s="43">
        <v>148591.14309999999</v>
      </c>
      <c r="E10" s="43">
        <v>171197</v>
      </c>
      <c r="F10" s="44">
        <v>86.795412945320294</v>
      </c>
      <c r="G10" s="45"/>
      <c r="H10" s="45"/>
      <c r="I10" s="43">
        <v>34872.482300000003</v>
      </c>
      <c r="J10" s="44">
        <v>23.468748925722501</v>
      </c>
      <c r="K10" s="45"/>
      <c r="L10" s="45"/>
      <c r="M10" s="45"/>
      <c r="N10" s="43">
        <v>2266531.6447999999</v>
      </c>
      <c r="O10" s="43">
        <v>15714086.9013</v>
      </c>
      <c r="P10" s="43">
        <v>97708</v>
      </c>
      <c r="Q10" s="43">
        <v>93808</v>
      </c>
      <c r="R10" s="44">
        <v>4.1574279379157399</v>
      </c>
      <c r="S10" s="43">
        <v>1.52076742027265</v>
      </c>
      <c r="T10" s="43">
        <v>1.50219645979021</v>
      </c>
      <c r="U10" s="46">
        <v>1.22115717596778</v>
      </c>
    </row>
    <row r="11" spans="1:23" ht="12" thickBot="1">
      <c r="A11" s="69"/>
      <c r="B11" s="71" t="s">
        <v>9</v>
      </c>
      <c r="C11" s="72"/>
      <c r="D11" s="43">
        <v>37618.126100000001</v>
      </c>
      <c r="E11" s="43">
        <v>43877</v>
      </c>
      <c r="F11" s="44">
        <v>85.735410579574705</v>
      </c>
      <c r="G11" s="45"/>
      <c r="H11" s="45"/>
      <c r="I11" s="43">
        <v>6459.1377000000002</v>
      </c>
      <c r="J11" s="44">
        <v>17.170280313351402</v>
      </c>
      <c r="K11" s="45"/>
      <c r="L11" s="45"/>
      <c r="M11" s="45"/>
      <c r="N11" s="43">
        <v>595907.78009999997</v>
      </c>
      <c r="O11" s="43">
        <v>5274431.0745000001</v>
      </c>
      <c r="P11" s="43">
        <v>2320</v>
      </c>
      <c r="Q11" s="43">
        <v>2321</v>
      </c>
      <c r="R11" s="44">
        <v>-4.3084877208098997E-2</v>
      </c>
      <c r="S11" s="43">
        <v>16.214709525862101</v>
      </c>
      <c r="T11" s="43">
        <v>15.4038673416631</v>
      </c>
      <c r="U11" s="46">
        <v>5.0006580932314497</v>
      </c>
    </row>
    <row r="12" spans="1:23" ht="12" thickBot="1">
      <c r="A12" s="69"/>
      <c r="B12" s="71" t="s">
        <v>10</v>
      </c>
      <c r="C12" s="72"/>
      <c r="D12" s="43">
        <v>128949.4654</v>
      </c>
      <c r="E12" s="43">
        <v>166503</v>
      </c>
      <c r="F12" s="44">
        <v>77.445730947790693</v>
      </c>
      <c r="G12" s="45"/>
      <c r="H12" s="45"/>
      <c r="I12" s="43">
        <v>-240.96690000000001</v>
      </c>
      <c r="J12" s="44">
        <v>-0.18686925087476899</v>
      </c>
      <c r="K12" s="45"/>
      <c r="L12" s="45"/>
      <c r="M12" s="45"/>
      <c r="N12" s="43">
        <v>2080954.0208000001</v>
      </c>
      <c r="O12" s="43">
        <v>20139317.048300002</v>
      </c>
      <c r="P12" s="43">
        <v>1842</v>
      </c>
      <c r="Q12" s="43">
        <v>1798</v>
      </c>
      <c r="R12" s="44">
        <v>2.4471635150166802</v>
      </c>
      <c r="S12" s="43">
        <v>70.005138653637403</v>
      </c>
      <c r="T12" s="43">
        <v>70.055163904338102</v>
      </c>
      <c r="U12" s="46">
        <v>-7.1459398071199998E-2</v>
      </c>
    </row>
    <row r="13" spans="1:23" ht="12" thickBot="1">
      <c r="A13" s="69"/>
      <c r="B13" s="71" t="s">
        <v>11</v>
      </c>
      <c r="C13" s="72"/>
      <c r="D13" s="43">
        <v>261472.6911</v>
      </c>
      <c r="E13" s="43">
        <v>346140</v>
      </c>
      <c r="F13" s="44">
        <v>75.539576789738305</v>
      </c>
      <c r="G13" s="45"/>
      <c r="H13" s="45"/>
      <c r="I13" s="43">
        <v>50555.738899999997</v>
      </c>
      <c r="J13" s="44">
        <v>19.3349977343007</v>
      </c>
      <c r="K13" s="45"/>
      <c r="L13" s="45"/>
      <c r="M13" s="45"/>
      <c r="N13" s="43">
        <v>3975095.7922999999</v>
      </c>
      <c r="O13" s="43">
        <v>27731432.306499999</v>
      </c>
      <c r="P13" s="43">
        <v>11838</v>
      </c>
      <c r="Q13" s="43">
        <v>11199</v>
      </c>
      <c r="R13" s="44">
        <v>5.7058665952317096</v>
      </c>
      <c r="S13" s="43">
        <v>22.087573162696401</v>
      </c>
      <c r="T13" s="43">
        <v>22.367429502634199</v>
      </c>
      <c r="U13" s="46">
        <v>-1.2670307320607299</v>
      </c>
    </row>
    <row r="14" spans="1:23" ht="12" thickBot="1">
      <c r="A14" s="69"/>
      <c r="B14" s="71" t="s">
        <v>12</v>
      </c>
      <c r="C14" s="72"/>
      <c r="D14" s="43">
        <v>129386.93459999999</v>
      </c>
      <c r="E14" s="43">
        <v>145352</v>
      </c>
      <c r="F14" s="44">
        <v>89.016274010677506</v>
      </c>
      <c r="G14" s="45"/>
      <c r="H14" s="45"/>
      <c r="I14" s="43">
        <v>15038.5651</v>
      </c>
      <c r="J14" s="44">
        <v>11.622939477229099</v>
      </c>
      <c r="K14" s="45"/>
      <c r="L14" s="45"/>
      <c r="M14" s="45"/>
      <c r="N14" s="43">
        <v>2032188.9264</v>
      </c>
      <c r="O14" s="43">
        <v>15446188.648700001</v>
      </c>
      <c r="P14" s="43">
        <v>2584</v>
      </c>
      <c r="Q14" s="43">
        <v>2409</v>
      </c>
      <c r="R14" s="44">
        <v>7.2644250726442401</v>
      </c>
      <c r="S14" s="43">
        <v>50.072343111455098</v>
      </c>
      <c r="T14" s="43">
        <v>53.910466791199703</v>
      </c>
      <c r="U14" s="46">
        <v>-7.6651569334419696</v>
      </c>
    </row>
    <row r="15" spans="1:23" ht="12" thickBot="1">
      <c r="A15" s="69"/>
      <c r="B15" s="71" t="s">
        <v>13</v>
      </c>
      <c r="C15" s="72"/>
      <c r="D15" s="43">
        <v>85802.957299999995</v>
      </c>
      <c r="E15" s="43">
        <v>89298</v>
      </c>
      <c r="F15" s="44">
        <v>96.086090729915597</v>
      </c>
      <c r="G15" s="45"/>
      <c r="H15" s="45"/>
      <c r="I15" s="43">
        <v>10911.322099999999</v>
      </c>
      <c r="J15" s="44">
        <v>12.716720312855699</v>
      </c>
      <c r="K15" s="45"/>
      <c r="L15" s="45"/>
      <c r="M15" s="45"/>
      <c r="N15" s="43">
        <v>1310857.2589</v>
      </c>
      <c r="O15" s="43">
        <v>10318408.1701</v>
      </c>
      <c r="P15" s="43">
        <v>4793</v>
      </c>
      <c r="Q15" s="43">
        <v>4716</v>
      </c>
      <c r="R15" s="44">
        <v>1.63273960983885</v>
      </c>
      <c r="S15" s="43">
        <v>17.901722783225502</v>
      </c>
      <c r="T15" s="43">
        <v>17.9390344147583</v>
      </c>
      <c r="U15" s="46">
        <v>-0.20842480907865199</v>
      </c>
    </row>
    <row r="16" spans="1:23" ht="12" thickBot="1">
      <c r="A16" s="69"/>
      <c r="B16" s="71" t="s">
        <v>14</v>
      </c>
      <c r="C16" s="72"/>
      <c r="D16" s="43">
        <v>781450.25120000006</v>
      </c>
      <c r="E16" s="43">
        <v>926605</v>
      </c>
      <c r="F16" s="44">
        <v>84.334776004877995</v>
      </c>
      <c r="G16" s="45"/>
      <c r="H16" s="45"/>
      <c r="I16" s="43">
        <v>70183.725999999995</v>
      </c>
      <c r="J16" s="44">
        <v>8.9812148492146999</v>
      </c>
      <c r="K16" s="45"/>
      <c r="L16" s="45"/>
      <c r="M16" s="45"/>
      <c r="N16" s="43">
        <v>13352180.5396</v>
      </c>
      <c r="O16" s="43">
        <v>89287035.384299994</v>
      </c>
      <c r="P16" s="43">
        <v>63627</v>
      </c>
      <c r="Q16" s="43">
        <v>68082</v>
      </c>
      <c r="R16" s="44">
        <v>-6.5435798008284101</v>
      </c>
      <c r="S16" s="43">
        <v>12.2817396891257</v>
      </c>
      <c r="T16" s="43">
        <v>12.1001733967862</v>
      </c>
      <c r="U16" s="46">
        <v>1.47834343452351</v>
      </c>
    </row>
    <row r="17" spans="1:21" ht="12" thickBot="1">
      <c r="A17" s="69"/>
      <c r="B17" s="71" t="s">
        <v>15</v>
      </c>
      <c r="C17" s="72"/>
      <c r="D17" s="43">
        <v>582882.8297</v>
      </c>
      <c r="E17" s="43">
        <v>743104</v>
      </c>
      <c r="F17" s="44">
        <v>78.438930445805696</v>
      </c>
      <c r="G17" s="45"/>
      <c r="H17" s="45"/>
      <c r="I17" s="43">
        <v>27182.605100000001</v>
      </c>
      <c r="J17" s="44">
        <v>4.6634767255008098</v>
      </c>
      <c r="K17" s="45"/>
      <c r="L17" s="45"/>
      <c r="M17" s="45"/>
      <c r="N17" s="43">
        <v>6875467.6654000003</v>
      </c>
      <c r="O17" s="43">
        <v>60666678.709700003</v>
      </c>
      <c r="P17" s="43">
        <v>11244</v>
      </c>
      <c r="Q17" s="43">
        <v>11418</v>
      </c>
      <c r="R17" s="44">
        <v>-1.52390961639517</v>
      </c>
      <c r="S17" s="43">
        <v>51.839454793667699</v>
      </c>
      <c r="T17" s="43">
        <v>82.687038605710299</v>
      </c>
      <c r="U17" s="46">
        <v>-59.505995838155698</v>
      </c>
    </row>
    <row r="18" spans="1:21" ht="12" thickBot="1">
      <c r="A18" s="69"/>
      <c r="B18" s="71" t="s">
        <v>16</v>
      </c>
      <c r="C18" s="72"/>
      <c r="D18" s="43">
        <v>1781889.7180999999</v>
      </c>
      <c r="E18" s="43">
        <v>1764770</v>
      </c>
      <c r="F18" s="44">
        <v>100.970082112683</v>
      </c>
      <c r="G18" s="45"/>
      <c r="H18" s="45"/>
      <c r="I18" s="43">
        <v>226878.08499999999</v>
      </c>
      <c r="J18" s="44">
        <v>12.732442569000099</v>
      </c>
      <c r="K18" s="45"/>
      <c r="L18" s="45"/>
      <c r="M18" s="45"/>
      <c r="N18" s="43">
        <v>26498106.8783</v>
      </c>
      <c r="O18" s="43">
        <v>157867761.37549999</v>
      </c>
      <c r="P18" s="43">
        <v>97231</v>
      </c>
      <c r="Q18" s="43">
        <v>93820</v>
      </c>
      <c r="R18" s="44">
        <v>3.6356853549349899</v>
      </c>
      <c r="S18" s="43">
        <v>18.326353921074599</v>
      </c>
      <c r="T18" s="43">
        <v>18.285704917927902</v>
      </c>
      <c r="U18" s="46">
        <v>0.22180627593284499</v>
      </c>
    </row>
    <row r="19" spans="1:21" ht="12" thickBot="1">
      <c r="A19" s="69"/>
      <c r="B19" s="71" t="s">
        <v>17</v>
      </c>
      <c r="C19" s="72"/>
      <c r="D19" s="43">
        <v>505354.58049999998</v>
      </c>
      <c r="E19" s="43">
        <v>532419</v>
      </c>
      <c r="F19" s="44">
        <v>94.916706672752099</v>
      </c>
      <c r="G19" s="45"/>
      <c r="H19" s="45"/>
      <c r="I19" s="43">
        <v>21714.734899999999</v>
      </c>
      <c r="J19" s="44">
        <v>4.2969304598991398</v>
      </c>
      <c r="K19" s="45"/>
      <c r="L19" s="45"/>
      <c r="M19" s="45"/>
      <c r="N19" s="43">
        <v>7750397.1862000003</v>
      </c>
      <c r="O19" s="43">
        <v>55372946.6523</v>
      </c>
      <c r="P19" s="43">
        <v>11196</v>
      </c>
      <c r="Q19" s="43">
        <v>12329</v>
      </c>
      <c r="R19" s="44">
        <v>-9.18971530537757</v>
      </c>
      <c r="S19" s="43">
        <v>45.137065067881402</v>
      </c>
      <c r="T19" s="43">
        <v>61.626314129288701</v>
      </c>
      <c r="U19" s="46">
        <v>-36.531504732550097</v>
      </c>
    </row>
    <row r="20" spans="1:21" ht="12" thickBot="1">
      <c r="A20" s="69"/>
      <c r="B20" s="71" t="s">
        <v>18</v>
      </c>
      <c r="C20" s="72"/>
      <c r="D20" s="43">
        <v>1040223.4746</v>
      </c>
      <c r="E20" s="43">
        <v>1452513</v>
      </c>
      <c r="F20" s="44">
        <v>71.615433018499701</v>
      </c>
      <c r="G20" s="45"/>
      <c r="H20" s="45"/>
      <c r="I20" s="43">
        <v>-2499.5540999999998</v>
      </c>
      <c r="J20" s="44">
        <v>-0.24029010698505501</v>
      </c>
      <c r="K20" s="45"/>
      <c r="L20" s="45"/>
      <c r="M20" s="45"/>
      <c r="N20" s="43">
        <v>13081691.736300001</v>
      </c>
      <c r="O20" s="43">
        <v>92392615.256899998</v>
      </c>
      <c r="P20" s="43">
        <v>37885</v>
      </c>
      <c r="Q20" s="43">
        <v>33655</v>
      </c>
      <c r="R20" s="44">
        <v>12.5687119298767</v>
      </c>
      <c r="S20" s="43">
        <v>27.457396716378501</v>
      </c>
      <c r="T20" s="43">
        <v>21.326335611350501</v>
      </c>
      <c r="U20" s="46">
        <v>22.329360530275</v>
      </c>
    </row>
    <row r="21" spans="1:21" ht="12" thickBot="1">
      <c r="A21" s="69"/>
      <c r="B21" s="71" t="s">
        <v>19</v>
      </c>
      <c r="C21" s="72"/>
      <c r="D21" s="43">
        <v>376770.75929999998</v>
      </c>
      <c r="E21" s="43">
        <v>379760</v>
      </c>
      <c r="F21" s="44">
        <v>99.212860569833595</v>
      </c>
      <c r="G21" s="45"/>
      <c r="H21" s="45"/>
      <c r="I21" s="43">
        <v>47068.974699999999</v>
      </c>
      <c r="J21" s="44">
        <v>12.4927355794407</v>
      </c>
      <c r="K21" s="45"/>
      <c r="L21" s="45"/>
      <c r="M21" s="45"/>
      <c r="N21" s="43">
        <v>5037350.9029999999</v>
      </c>
      <c r="O21" s="43">
        <v>33102870.274700001</v>
      </c>
      <c r="P21" s="43">
        <v>35875</v>
      </c>
      <c r="Q21" s="43">
        <v>31508</v>
      </c>
      <c r="R21" s="44">
        <v>13.859972070585201</v>
      </c>
      <c r="S21" s="43">
        <v>10.5023208167247</v>
      </c>
      <c r="T21" s="43">
        <v>10.0730210898819</v>
      </c>
      <c r="U21" s="46">
        <v>4.0876653297350698</v>
      </c>
    </row>
    <row r="22" spans="1:21" ht="12" thickBot="1">
      <c r="A22" s="69"/>
      <c r="B22" s="71" t="s">
        <v>20</v>
      </c>
      <c r="C22" s="72"/>
      <c r="D22" s="43">
        <v>1185076.8259999999</v>
      </c>
      <c r="E22" s="43">
        <v>1037923</v>
      </c>
      <c r="F22" s="44">
        <v>114.177720890663</v>
      </c>
      <c r="G22" s="45"/>
      <c r="H22" s="45"/>
      <c r="I22" s="43">
        <v>142896.4381</v>
      </c>
      <c r="J22" s="44">
        <v>12.0579894032963</v>
      </c>
      <c r="K22" s="45"/>
      <c r="L22" s="45"/>
      <c r="M22" s="45"/>
      <c r="N22" s="43">
        <v>18235546.897</v>
      </c>
      <c r="O22" s="43">
        <v>119868884.1497</v>
      </c>
      <c r="P22" s="43">
        <v>80541</v>
      </c>
      <c r="Q22" s="43">
        <v>81257</v>
      </c>
      <c r="R22" s="44">
        <v>-0.88115485435100704</v>
      </c>
      <c r="S22" s="43">
        <v>14.713957189506001</v>
      </c>
      <c r="T22" s="43">
        <v>14.5224894076818</v>
      </c>
      <c r="U22" s="46">
        <v>1.30126640548285</v>
      </c>
    </row>
    <row r="23" spans="1:21" ht="12" thickBot="1">
      <c r="A23" s="69"/>
      <c r="B23" s="71" t="s">
        <v>21</v>
      </c>
      <c r="C23" s="72"/>
      <c r="D23" s="43">
        <v>2642510.8336</v>
      </c>
      <c r="E23" s="43">
        <v>2567533</v>
      </c>
      <c r="F23" s="44">
        <v>102.920228624131</v>
      </c>
      <c r="G23" s="45"/>
      <c r="H23" s="45"/>
      <c r="I23" s="43">
        <v>93233.824200000003</v>
      </c>
      <c r="J23" s="44">
        <v>3.5282286458210601</v>
      </c>
      <c r="K23" s="45"/>
      <c r="L23" s="45"/>
      <c r="M23" s="45"/>
      <c r="N23" s="43">
        <v>35696619.657099999</v>
      </c>
      <c r="O23" s="43">
        <v>242231422.88150001</v>
      </c>
      <c r="P23" s="43">
        <v>85929</v>
      </c>
      <c r="Q23" s="43">
        <v>81898</v>
      </c>
      <c r="R23" s="44">
        <v>4.9219761166328801</v>
      </c>
      <c r="S23" s="43">
        <v>30.752258650746501</v>
      </c>
      <c r="T23" s="43">
        <v>27.058481828616099</v>
      </c>
      <c r="U23" s="46">
        <v>12.011400086350401</v>
      </c>
    </row>
    <row r="24" spans="1:21" ht="12" thickBot="1">
      <c r="A24" s="69"/>
      <c r="B24" s="71" t="s">
        <v>22</v>
      </c>
      <c r="C24" s="72"/>
      <c r="D24" s="43">
        <v>352023.57789999997</v>
      </c>
      <c r="E24" s="43">
        <v>375718</v>
      </c>
      <c r="F24" s="44">
        <v>93.693562166305597</v>
      </c>
      <c r="G24" s="45"/>
      <c r="H24" s="45"/>
      <c r="I24" s="43">
        <v>53118.988899999997</v>
      </c>
      <c r="J24" s="44">
        <v>15.089611104143</v>
      </c>
      <c r="K24" s="45"/>
      <c r="L24" s="45"/>
      <c r="M24" s="45"/>
      <c r="N24" s="43">
        <v>4909614.1716</v>
      </c>
      <c r="O24" s="43">
        <v>28137941.6763</v>
      </c>
      <c r="P24" s="43">
        <v>39925</v>
      </c>
      <c r="Q24" s="43">
        <v>36527</v>
      </c>
      <c r="R24" s="44">
        <v>9.3027075861691308</v>
      </c>
      <c r="S24" s="43">
        <v>8.8171215504070108</v>
      </c>
      <c r="T24" s="43">
        <v>8.7211683822925501</v>
      </c>
      <c r="U24" s="46">
        <v>1.08825955915322</v>
      </c>
    </row>
    <row r="25" spans="1:21" ht="12" thickBot="1">
      <c r="A25" s="69"/>
      <c r="B25" s="71" t="s">
        <v>23</v>
      </c>
      <c r="C25" s="72"/>
      <c r="D25" s="43">
        <v>233636.09460000001</v>
      </c>
      <c r="E25" s="43">
        <v>245304</v>
      </c>
      <c r="F25" s="44">
        <v>95.243491585950494</v>
      </c>
      <c r="G25" s="45"/>
      <c r="H25" s="45"/>
      <c r="I25" s="43">
        <v>21485.876100000001</v>
      </c>
      <c r="J25" s="44">
        <v>9.1962999710234001</v>
      </c>
      <c r="K25" s="45"/>
      <c r="L25" s="45"/>
      <c r="M25" s="45"/>
      <c r="N25" s="43">
        <v>3371784.8895</v>
      </c>
      <c r="O25" s="43">
        <v>21011016.475400001</v>
      </c>
      <c r="P25" s="43">
        <v>20238</v>
      </c>
      <c r="Q25" s="43">
        <v>17687</v>
      </c>
      <c r="R25" s="44">
        <v>14.4230225589416</v>
      </c>
      <c r="S25" s="43">
        <v>11.5444260598873</v>
      </c>
      <c r="T25" s="43">
        <v>11.1766107084299</v>
      </c>
      <c r="U25" s="46">
        <v>3.18608607781242</v>
      </c>
    </row>
    <row r="26" spans="1:21" ht="12" thickBot="1">
      <c r="A26" s="69"/>
      <c r="B26" s="71" t="s">
        <v>24</v>
      </c>
      <c r="C26" s="72"/>
      <c r="D26" s="43">
        <v>578753.3946</v>
      </c>
      <c r="E26" s="43">
        <v>544935</v>
      </c>
      <c r="F26" s="44">
        <v>106.205950177544</v>
      </c>
      <c r="G26" s="45"/>
      <c r="H26" s="45"/>
      <c r="I26" s="43">
        <v>92440.268800000005</v>
      </c>
      <c r="J26" s="44">
        <v>15.9723069726251</v>
      </c>
      <c r="K26" s="45"/>
      <c r="L26" s="45"/>
      <c r="M26" s="45"/>
      <c r="N26" s="43">
        <v>8878493.7518000007</v>
      </c>
      <c r="O26" s="43">
        <v>56920586.647799999</v>
      </c>
      <c r="P26" s="43">
        <v>46158</v>
      </c>
      <c r="Q26" s="43">
        <v>44676</v>
      </c>
      <c r="R26" s="44">
        <v>3.3172172978780599</v>
      </c>
      <c r="S26" s="43">
        <v>12.538528415442601</v>
      </c>
      <c r="T26" s="43">
        <v>11.834175190258801</v>
      </c>
      <c r="U26" s="46">
        <v>5.6175110973658597</v>
      </c>
    </row>
    <row r="27" spans="1:21" ht="12" thickBot="1">
      <c r="A27" s="69"/>
      <c r="B27" s="71" t="s">
        <v>25</v>
      </c>
      <c r="C27" s="72"/>
      <c r="D27" s="43">
        <v>292212.13260000001</v>
      </c>
      <c r="E27" s="43">
        <v>296783</v>
      </c>
      <c r="F27" s="44">
        <v>98.459862121482701</v>
      </c>
      <c r="G27" s="45"/>
      <c r="H27" s="45"/>
      <c r="I27" s="43">
        <v>84255.547000000006</v>
      </c>
      <c r="J27" s="44">
        <v>28.833692239375601</v>
      </c>
      <c r="K27" s="45"/>
      <c r="L27" s="45"/>
      <c r="M27" s="45"/>
      <c r="N27" s="43">
        <v>3702562.4295000001</v>
      </c>
      <c r="O27" s="43">
        <v>23251965.454700001</v>
      </c>
      <c r="P27" s="43">
        <v>42651</v>
      </c>
      <c r="Q27" s="43">
        <v>40130</v>
      </c>
      <c r="R27" s="44">
        <v>6.2820832295041198</v>
      </c>
      <c r="S27" s="43">
        <v>6.8512375465991404</v>
      </c>
      <c r="T27" s="43">
        <v>6.6110504884126602</v>
      </c>
      <c r="U27" s="46">
        <v>3.5057470501180998</v>
      </c>
    </row>
    <row r="28" spans="1:21" ht="12" thickBot="1">
      <c r="A28" s="69"/>
      <c r="B28" s="71" t="s">
        <v>26</v>
      </c>
      <c r="C28" s="72"/>
      <c r="D28" s="43">
        <v>908783.54449999996</v>
      </c>
      <c r="E28" s="43">
        <v>895476</v>
      </c>
      <c r="F28" s="44">
        <v>101.486086115094</v>
      </c>
      <c r="G28" s="45"/>
      <c r="H28" s="45"/>
      <c r="I28" s="43">
        <v>57156.387699999999</v>
      </c>
      <c r="J28" s="44">
        <v>6.2893290757643099</v>
      </c>
      <c r="K28" s="45"/>
      <c r="L28" s="45"/>
      <c r="M28" s="45"/>
      <c r="N28" s="43">
        <v>13713927.7586</v>
      </c>
      <c r="O28" s="43">
        <v>81779891.684</v>
      </c>
      <c r="P28" s="43">
        <v>51767</v>
      </c>
      <c r="Q28" s="43">
        <v>51191</v>
      </c>
      <c r="R28" s="44">
        <v>1.1251977886737901</v>
      </c>
      <c r="S28" s="43">
        <v>17.555267728475702</v>
      </c>
      <c r="T28" s="43">
        <v>17.3213048367877</v>
      </c>
      <c r="U28" s="46">
        <v>1.3327218662034399</v>
      </c>
    </row>
    <row r="29" spans="1:21" ht="12" thickBot="1">
      <c r="A29" s="69"/>
      <c r="B29" s="71" t="s">
        <v>27</v>
      </c>
      <c r="C29" s="72"/>
      <c r="D29" s="43">
        <v>756788.27639999997</v>
      </c>
      <c r="E29" s="43">
        <v>624224</v>
      </c>
      <c r="F29" s="44">
        <v>121.23665165069001</v>
      </c>
      <c r="G29" s="45"/>
      <c r="H29" s="45"/>
      <c r="I29" s="43">
        <v>86084.119099999996</v>
      </c>
      <c r="J29" s="44">
        <v>11.374927675874901</v>
      </c>
      <c r="K29" s="45"/>
      <c r="L29" s="45"/>
      <c r="M29" s="45"/>
      <c r="N29" s="43">
        <v>10168504.4111</v>
      </c>
      <c r="O29" s="43">
        <v>58308910.342</v>
      </c>
      <c r="P29" s="43">
        <v>117765</v>
      </c>
      <c r="Q29" s="43">
        <v>109020</v>
      </c>
      <c r="R29" s="44">
        <v>8.0214639515685295</v>
      </c>
      <c r="S29" s="43">
        <v>6.4262580257292097</v>
      </c>
      <c r="T29" s="43">
        <v>6.3652931397908601</v>
      </c>
      <c r="U29" s="46">
        <v>0.94868406612766698</v>
      </c>
    </row>
    <row r="30" spans="1:21" ht="12" thickBot="1">
      <c r="A30" s="69"/>
      <c r="B30" s="71" t="s">
        <v>28</v>
      </c>
      <c r="C30" s="72"/>
      <c r="D30" s="43">
        <v>1192034.2383000001</v>
      </c>
      <c r="E30" s="43">
        <v>1109220</v>
      </c>
      <c r="F30" s="44">
        <v>107.465988559528</v>
      </c>
      <c r="G30" s="45"/>
      <c r="H30" s="45"/>
      <c r="I30" s="43">
        <v>164157.14540000001</v>
      </c>
      <c r="J30" s="44">
        <v>13.771177045561201</v>
      </c>
      <c r="K30" s="45"/>
      <c r="L30" s="45"/>
      <c r="M30" s="45"/>
      <c r="N30" s="43">
        <v>18852535.157000002</v>
      </c>
      <c r="O30" s="43">
        <v>121232727.6476</v>
      </c>
      <c r="P30" s="43">
        <v>87675</v>
      </c>
      <c r="Q30" s="43">
        <v>83026</v>
      </c>
      <c r="R30" s="44">
        <v>5.5994507744562103</v>
      </c>
      <c r="S30" s="43">
        <v>13.5960563250642</v>
      </c>
      <c r="T30" s="43">
        <v>13.4149224339364</v>
      </c>
      <c r="U30" s="46">
        <v>1.3322531681034699</v>
      </c>
    </row>
    <row r="31" spans="1:21" ht="12" thickBot="1">
      <c r="A31" s="69"/>
      <c r="B31" s="71" t="s">
        <v>29</v>
      </c>
      <c r="C31" s="72"/>
      <c r="D31" s="43">
        <v>844770.13230000006</v>
      </c>
      <c r="E31" s="43">
        <v>1023934</v>
      </c>
      <c r="F31" s="44">
        <v>82.502400769971501</v>
      </c>
      <c r="G31" s="45"/>
      <c r="H31" s="45"/>
      <c r="I31" s="43">
        <v>37666.224000000002</v>
      </c>
      <c r="J31" s="44">
        <v>4.4587542290881697</v>
      </c>
      <c r="K31" s="45"/>
      <c r="L31" s="45"/>
      <c r="M31" s="45"/>
      <c r="N31" s="43">
        <v>12781469.8222</v>
      </c>
      <c r="O31" s="43">
        <v>89727842.681299999</v>
      </c>
      <c r="P31" s="43">
        <v>36536</v>
      </c>
      <c r="Q31" s="43">
        <v>31944</v>
      </c>
      <c r="R31" s="44">
        <v>14.3751565239169</v>
      </c>
      <c r="S31" s="43">
        <v>23.121582337968</v>
      </c>
      <c r="T31" s="43">
        <v>22.0151153080391</v>
      </c>
      <c r="U31" s="46">
        <v>4.7854295339987702</v>
      </c>
    </row>
    <row r="32" spans="1:21" ht="12" thickBot="1">
      <c r="A32" s="69"/>
      <c r="B32" s="71" t="s">
        <v>30</v>
      </c>
      <c r="C32" s="72"/>
      <c r="D32" s="43">
        <v>139631.37419999999</v>
      </c>
      <c r="E32" s="43">
        <v>145284</v>
      </c>
      <c r="F32" s="44">
        <v>96.109257867349498</v>
      </c>
      <c r="G32" s="45"/>
      <c r="H32" s="45"/>
      <c r="I32" s="43">
        <v>35716.072800000002</v>
      </c>
      <c r="J32" s="44">
        <v>25.578830692335899</v>
      </c>
      <c r="K32" s="45"/>
      <c r="L32" s="45"/>
      <c r="M32" s="45"/>
      <c r="N32" s="43">
        <v>2020003.385</v>
      </c>
      <c r="O32" s="43">
        <v>14395165.3763</v>
      </c>
      <c r="P32" s="43">
        <v>29613</v>
      </c>
      <c r="Q32" s="43">
        <v>28442</v>
      </c>
      <c r="R32" s="44">
        <v>4.11715069263765</v>
      </c>
      <c r="S32" s="43">
        <v>4.7152052882180104</v>
      </c>
      <c r="T32" s="43">
        <v>4.6372352084944799</v>
      </c>
      <c r="U32" s="46">
        <v>1.6535882312135599</v>
      </c>
    </row>
    <row r="33" spans="1:21" ht="12" thickBot="1">
      <c r="A33" s="69"/>
      <c r="B33" s="71" t="s">
        <v>31</v>
      </c>
      <c r="C33" s="72"/>
      <c r="D33" s="43">
        <v>74.700800000000001</v>
      </c>
      <c r="E33" s="45"/>
      <c r="F33" s="45"/>
      <c r="G33" s="45"/>
      <c r="H33" s="45"/>
      <c r="I33" s="43">
        <v>15.6736</v>
      </c>
      <c r="J33" s="44">
        <v>20.981836874571599</v>
      </c>
      <c r="K33" s="45"/>
      <c r="L33" s="45"/>
      <c r="M33" s="45"/>
      <c r="N33" s="43">
        <v>2336.7674999999999</v>
      </c>
      <c r="O33" s="43">
        <v>12006.276599999999</v>
      </c>
      <c r="P33" s="43">
        <v>26</v>
      </c>
      <c r="Q33" s="43">
        <v>25</v>
      </c>
      <c r="R33" s="44">
        <v>4</v>
      </c>
      <c r="S33" s="43">
        <v>2.8731076923076899</v>
      </c>
      <c r="T33" s="43">
        <v>4.2917800000000002</v>
      </c>
      <c r="U33" s="46">
        <v>-49.377623800548299</v>
      </c>
    </row>
    <row r="34" spans="1:21" ht="12" thickBot="1">
      <c r="A34" s="69"/>
      <c r="B34" s="71" t="s">
        <v>40</v>
      </c>
      <c r="C34" s="72"/>
      <c r="D34" s="43">
        <v>3.9</v>
      </c>
      <c r="E34" s="45"/>
      <c r="F34" s="45"/>
      <c r="G34" s="45"/>
      <c r="H34" s="45"/>
      <c r="I34" s="43">
        <v>0</v>
      </c>
      <c r="J34" s="44">
        <v>0</v>
      </c>
      <c r="K34" s="45"/>
      <c r="L34" s="45"/>
      <c r="M34" s="45"/>
      <c r="N34" s="43">
        <v>3.9</v>
      </c>
      <c r="O34" s="43">
        <v>25.9</v>
      </c>
      <c r="P34" s="43">
        <v>1</v>
      </c>
      <c r="Q34" s="45"/>
      <c r="R34" s="45"/>
      <c r="S34" s="43">
        <v>3.9</v>
      </c>
      <c r="T34" s="45"/>
      <c r="U34" s="47"/>
    </row>
    <row r="35" spans="1:21" ht="12" thickBot="1">
      <c r="A35" s="69"/>
      <c r="B35" s="71" t="s">
        <v>32</v>
      </c>
      <c r="C35" s="72"/>
      <c r="D35" s="43">
        <v>198236.7156</v>
      </c>
      <c r="E35" s="43">
        <v>152447</v>
      </c>
      <c r="F35" s="44">
        <v>130.036481924866</v>
      </c>
      <c r="G35" s="45"/>
      <c r="H35" s="45"/>
      <c r="I35" s="43">
        <v>22119.529399999999</v>
      </c>
      <c r="J35" s="44">
        <v>11.158139567158999</v>
      </c>
      <c r="K35" s="45"/>
      <c r="L35" s="45"/>
      <c r="M35" s="45"/>
      <c r="N35" s="43">
        <v>2376841.4770999998</v>
      </c>
      <c r="O35" s="43">
        <v>10166140.9767</v>
      </c>
      <c r="P35" s="43">
        <v>17359</v>
      </c>
      <c r="Q35" s="43">
        <v>11074</v>
      </c>
      <c r="R35" s="44">
        <v>56.7545602311721</v>
      </c>
      <c r="S35" s="43">
        <v>11.419823469093799</v>
      </c>
      <c r="T35" s="43">
        <v>11.935764935885899</v>
      </c>
      <c r="U35" s="46">
        <v>-4.5179460802379401</v>
      </c>
    </row>
    <row r="36" spans="1:21" ht="12" customHeight="1" thickBot="1">
      <c r="A36" s="69"/>
      <c r="B36" s="71" t="s">
        <v>41</v>
      </c>
      <c r="C36" s="72"/>
      <c r="D36" s="45"/>
      <c r="E36" s="43">
        <v>635070</v>
      </c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7"/>
    </row>
    <row r="37" spans="1:21" ht="12" thickBot="1">
      <c r="A37" s="69"/>
      <c r="B37" s="71" t="s">
        <v>42</v>
      </c>
      <c r="C37" s="72"/>
      <c r="D37" s="45"/>
      <c r="E37" s="43">
        <v>272674</v>
      </c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7"/>
    </row>
    <row r="38" spans="1:21" ht="12" thickBot="1">
      <c r="A38" s="69"/>
      <c r="B38" s="71" t="s">
        <v>43</v>
      </c>
      <c r="C38" s="72"/>
      <c r="D38" s="45"/>
      <c r="E38" s="43">
        <v>297396</v>
      </c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7"/>
    </row>
    <row r="39" spans="1:21" ht="12" customHeight="1" thickBot="1">
      <c r="A39" s="69"/>
      <c r="B39" s="71" t="s">
        <v>33</v>
      </c>
      <c r="C39" s="72"/>
      <c r="D39" s="43">
        <v>332504.701</v>
      </c>
      <c r="E39" s="43">
        <v>350889</v>
      </c>
      <c r="F39" s="44">
        <v>94.760651089090899</v>
      </c>
      <c r="G39" s="45"/>
      <c r="H39" s="45"/>
      <c r="I39" s="43">
        <v>17516.667600000001</v>
      </c>
      <c r="J39" s="44">
        <v>5.2680962246004501</v>
      </c>
      <c r="K39" s="45"/>
      <c r="L39" s="45"/>
      <c r="M39" s="45"/>
      <c r="N39" s="43">
        <v>4732250.6606999999</v>
      </c>
      <c r="O39" s="43">
        <v>32711887.175099999</v>
      </c>
      <c r="P39" s="43">
        <v>514</v>
      </c>
      <c r="Q39" s="43">
        <v>469</v>
      </c>
      <c r="R39" s="44">
        <v>9.5948827292111005</v>
      </c>
      <c r="S39" s="43">
        <v>646.89630544747104</v>
      </c>
      <c r="T39" s="43">
        <v>625.17449509594906</v>
      </c>
      <c r="U39" s="46">
        <v>3.3578504265063902</v>
      </c>
    </row>
    <row r="40" spans="1:21" ht="12" thickBot="1">
      <c r="A40" s="69"/>
      <c r="B40" s="71" t="s">
        <v>34</v>
      </c>
      <c r="C40" s="72"/>
      <c r="D40" s="43">
        <v>319649.00750000001</v>
      </c>
      <c r="E40" s="43">
        <v>474379</v>
      </c>
      <c r="F40" s="44">
        <v>67.382621806614495</v>
      </c>
      <c r="G40" s="45"/>
      <c r="H40" s="45"/>
      <c r="I40" s="43">
        <v>22118.995699999999</v>
      </c>
      <c r="J40" s="44">
        <v>6.91977612350321</v>
      </c>
      <c r="K40" s="45"/>
      <c r="L40" s="45"/>
      <c r="M40" s="45"/>
      <c r="N40" s="43">
        <v>5765960.4156999998</v>
      </c>
      <c r="O40" s="43">
        <v>46610358.862499997</v>
      </c>
      <c r="P40" s="43">
        <v>1714</v>
      </c>
      <c r="Q40" s="43">
        <v>1740</v>
      </c>
      <c r="R40" s="44">
        <v>-1.4942528735632199</v>
      </c>
      <c r="S40" s="43">
        <v>186.493003208868</v>
      </c>
      <c r="T40" s="43">
        <v>168.82876045977</v>
      </c>
      <c r="U40" s="46">
        <v>9.4717991802161308</v>
      </c>
    </row>
    <row r="41" spans="1:21" ht="12" thickBot="1">
      <c r="A41" s="69"/>
      <c r="B41" s="71" t="s">
        <v>44</v>
      </c>
      <c r="C41" s="72"/>
      <c r="D41" s="45"/>
      <c r="E41" s="43">
        <v>173318</v>
      </c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7"/>
    </row>
    <row r="42" spans="1:21" ht="12" thickBot="1">
      <c r="A42" s="69"/>
      <c r="B42" s="71" t="s">
        <v>45</v>
      </c>
      <c r="C42" s="72"/>
      <c r="D42" s="45"/>
      <c r="E42" s="43">
        <v>77314</v>
      </c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7"/>
    </row>
    <row r="43" spans="1:21" ht="12" thickBot="1">
      <c r="A43" s="70"/>
      <c r="B43" s="71" t="s">
        <v>35</v>
      </c>
      <c r="C43" s="72"/>
      <c r="D43" s="48">
        <v>53115.413699999997</v>
      </c>
      <c r="E43" s="49"/>
      <c r="F43" s="49"/>
      <c r="G43" s="49"/>
      <c r="H43" s="49"/>
      <c r="I43" s="48">
        <v>5740.3525</v>
      </c>
      <c r="J43" s="50">
        <v>10.8073195709666</v>
      </c>
      <c r="K43" s="49"/>
      <c r="L43" s="49"/>
      <c r="M43" s="49"/>
      <c r="N43" s="48">
        <v>542291.60239999997</v>
      </c>
      <c r="O43" s="48">
        <v>4123458.3645000001</v>
      </c>
      <c r="P43" s="48">
        <v>48</v>
      </c>
      <c r="Q43" s="48">
        <v>59</v>
      </c>
      <c r="R43" s="50">
        <v>-18.644067796610202</v>
      </c>
      <c r="S43" s="48">
        <v>1106.5711187500001</v>
      </c>
      <c r="T43" s="48">
        <v>679.99074915254198</v>
      </c>
      <c r="U43" s="51">
        <v>38.549747266070803</v>
      </c>
    </row>
  </sheetData>
  <mergeCells count="41">
    <mergeCell ref="B33:C33"/>
    <mergeCell ref="B34:C34"/>
    <mergeCell ref="B35:C35"/>
    <mergeCell ref="B43:C43"/>
    <mergeCell ref="B37:C37"/>
    <mergeCell ref="B38:C38"/>
    <mergeCell ref="B39:C39"/>
    <mergeCell ref="B40:C40"/>
    <mergeCell ref="B41:C41"/>
    <mergeCell ref="B42:C42"/>
    <mergeCell ref="B36:C36"/>
    <mergeCell ref="B16:C16"/>
    <mergeCell ref="B17:C17"/>
    <mergeCell ref="B18:C18"/>
    <mergeCell ref="B31:C31"/>
    <mergeCell ref="B32:C32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22:C22"/>
    <mergeCell ref="B23:C23"/>
    <mergeCell ref="B24:C24"/>
    <mergeCell ref="B13:C13"/>
    <mergeCell ref="B14:C14"/>
    <mergeCell ref="B15:C15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topLeftCell="A10" workbookViewId="0">
      <selection sqref="A1:XFD1048576"/>
    </sheetView>
  </sheetViews>
  <sheetFormatPr defaultRowHeight="13.5"/>
  <cols>
    <col min="1" max="1" width="9" style="28"/>
    <col min="2" max="2" width="9" style="29"/>
    <col min="3" max="8" width="9" style="28"/>
    <col min="9" max="16384" width="9" style="3"/>
  </cols>
  <sheetData>
    <row r="1" spans="1:8" ht="14.25">
      <c r="A1" s="52" t="s">
        <v>53</v>
      </c>
      <c r="B1" s="53" t="s">
        <v>36</v>
      </c>
      <c r="C1" s="52" t="s">
        <v>37</v>
      </c>
      <c r="D1" s="52" t="s">
        <v>38</v>
      </c>
      <c r="E1" s="52" t="s">
        <v>39</v>
      </c>
      <c r="F1" s="52" t="s">
        <v>46</v>
      </c>
      <c r="G1" s="52" t="s">
        <v>39</v>
      </c>
      <c r="H1" s="52" t="s">
        <v>47</v>
      </c>
    </row>
    <row r="2" spans="1:8" ht="14.25">
      <c r="A2" s="54">
        <v>1</v>
      </c>
      <c r="B2" s="55">
        <v>12</v>
      </c>
      <c r="C2" s="54">
        <v>48835</v>
      </c>
      <c r="D2" s="54">
        <v>497592.48286495701</v>
      </c>
      <c r="E2" s="54">
        <v>394757.03134786303</v>
      </c>
      <c r="F2" s="54">
        <v>102835.451517094</v>
      </c>
      <c r="G2" s="54">
        <v>394757.03134786303</v>
      </c>
      <c r="H2" s="54">
        <v>0.20666600694006601</v>
      </c>
    </row>
    <row r="3" spans="1:8" ht="14.25">
      <c r="A3" s="54">
        <v>2</v>
      </c>
      <c r="B3" s="55">
        <v>13</v>
      </c>
      <c r="C3" s="54">
        <v>16567.371999999999</v>
      </c>
      <c r="D3" s="54">
        <v>120456.865932108</v>
      </c>
      <c r="E3" s="54">
        <v>96163.627095764299</v>
      </c>
      <c r="F3" s="54">
        <v>24293.238836343698</v>
      </c>
      <c r="G3" s="54">
        <v>96163.627095764299</v>
      </c>
      <c r="H3" s="54">
        <v>0.201675833489109</v>
      </c>
    </row>
    <row r="4" spans="1:8" ht="14.25">
      <c r="A4" s="54">
        <v>3</v>
      </c>
      <c r="B4" s="55">
        <v>14</v>
      </c>
      <c r="C4" s="54">
        <v>130539</v>
      </c>
      <c r="D4" s="54">
        <v>148593.514</v>
      </c>
      <c r="E4" s="54">
        <v>113718.660500855</v>
      </c>
      <c r="F4" s="54">
        <v>34874.853499145298</v>
      </c>
      <c r="G4" s="54">
        <v>113718.660500855</v>
      </c>
      <c r="H4" s="54">
        <v>0.23469970229754</v>
      </c>
    </row>
    <row r="5" spans="1:8" ht="14.25">
      <c r="A5" s="54">
        <v>4</v>
      </c>
      <c r="B5" s="55">
        <v>15</v>
      </c>
      <c r="C5" s="54">
        <v>3068</v>
      </c>
      <c r="D5" s="54">
        <v>37618.1525905983</v>
      </c>
      <c r="E5" s="54">
        <v>31158.9884324786</v>
      </c>
      <c r="F5" s="54">
        <v>6459.16415811966</v>
      </c>
      <c r="G5" s="54">
        <v>31158.9884324786</v>
      </c>
      <c r="H5" s="54">
        <v>0.17170338555471701</v>
      </c>
    </row>
    <row r="6" spans="1:8" ht="14.25">
      <c r="A6" s="54">
        <v>5</v>
      </c>
      <c r="B6" s="55">
        <v>16</v>
      </c>
      <c r="C6" s="54">
        <v>2721</v>
      </c>
      <c r="D6" s="54">
        <v>128949.48451794899</v>
      </c>
      <c r="E6" s="54">
        <v>129190.43059914499</v>
      </c>
      <c r="F6" s="54">
        <v>-240.94608119658099</v>
      </c>
      <c r="G6" s="54">
        <v>129190.43059914499</v>
      </c>
      <c r="H6" s="54">
        <v>-1.8685307824014099E-3</v>
      </c>
    </row>
    <row r="7" spans="1:8" ht="14.25">
      <c r="A7" s="54">
        <v>6</v>
      </c>
      <c r="B7" s="55">
        <v>17</v>
      </c>
      <c r="C7" s="54">
        <v>18383</v>
      </c>
      <c r="D7" s="54">
        <v>261472.836861538</v>
      </c>
      <c r="E7" s="54">
        <v>210916.951054701</v>
      </c>
      <c r="F7" s="54">
        <v>50555.885806837599</v>
      </c>
      <c r="G7" s="54">
        <v>210916.951054701</v>
      </c>
      <c r="H7" s="54">
        <v>0.19335043140106101</v>
      </c>
    </row>
    <row r="8" spans="1:8" ht="14.25">
      <c r="A8" s="54">
        <v>7</v>
      </c>
      <c r="B8" s="55">
        <v>18</v>
      </c>
      <c r="C8" s="54">
        <v>40841</v>
      </c>
      <c r="D8" s="54">
        <v>129386.92588119701</v>
      </c>
      <c r="E8" s="54">
        <v>114348.36825641</v>
      </c>
      <c r="F8" s="54">
        <v>15038.557624786299</v>
      </c>
      <c r="G8" s="54">
        <v>114348.36825641</v>
      </c>
      <c r="H8" s="54">
        <v>0.116229344830364</v>
      </c>
    </row>
    <row r="9" spans="1:8" ht="14.25">
      <c r="A9" s="54">
        <v>8</v>
      </c>
      <c r="B9" s="55">
        <v>19</v>
      </c>
      <c r="C9" s="54">
        <v>18174</v>
      </c>
      <c r="D9" s="54">
        <v>85803.049841025597</v>
      </c>
      <c r="E9" s="54">
        <v>74891.635501709403</v>
      </c>
      <c r="F9" s="54">
        <v>10911.414339316199</v>
      </c>
      <c r="G9" s="54">
        <v>74891.635501709403</v>
      </c>
      <c r="H9" s="54">
        <v>0.12716814098721099</v>
      </c>
    </row>
    <row r="10" spans="1:8" ht="14.25">
      <c r="A10" s="54">
        <v>9</v>
      </c>
      <c r="B10" s="55">
        <v>21</v>
      </c>
      <c r="C10" s="54">
        <v>212262</v>
      </c>
      <c r="D10" s="54">
        <v>781449.80570000003</v>
      </c>
      <c r="E10" s="54">
        <v>711266.52520000003</v>
      </c>
      <c r="F10" s="54">
        <v>70183.280499999993</v>
      </c>
      <c r="G10" s="54">
        <v>711266.52520000003</v>
      </c>
      <c r="H10" s="54">
        <v>8.98116295993341E-2</v>
      </c>
    </row>
    <row r="11" spans="1:8" ht="14.25">
      <c r="A11" s="54">
        <v>10</v>
      </c>
      <c r="B11" s="55">
        <v>22</v>
      </c>
      <c r="C11" s="54">
        <v>51260.934000000001</v>
      </c>
      <c r="D11" s="54">
        <v>582882.85536752106</v>
      </c>
      <c r="E11" s="54">
        <v>555700.22546153795</v>
      </c>
      <c r="F11" s="54">
        <v>27182.6299059829</v>
      </c>
      <c r="G11" s="54">
        <v>555700.22546153795</v>
      </c>
      <c r="H11" s="54">
        <v>4.6634807758831102E-2</v>
      </c>
    </row>
    <row r="12" spans="1:8" ht="14.25">
      <c r="A12" s="54">
        <v>11</v>
      </c>
      <c r="B12" s="55">
        <v>23</v>
      </c>
      <c r="C12" s="54">
        <v>274760.26500000001</v>
      </c>
      <c r="D12" s="54">
        <v>1781889.68931966</v>
      </c>
      <c r="E12" s="54">
        <v>1555011.74123932</v>
      </c>
      <c r="F12" s="54">
        <v>226877.948080342</v>
      </c>
      <c r="G12" s="54">
        <v>1555011.74123932</v>
      </c>
      <c r="H12" s="54">
        <v>0.12732435090690999</v>
      </c>
    </row>
    <row r="13" spans="1:8" ht="14.25">
      <c r="A13" s="54">
        <v>12</v>
      </c>
      <c r="B13" s="55">
        <v>24</v>
      </c>
      <c r="C13" s="54">
        <v>21608</v>
      </c>
      <c r="D13" s="54">
        <v>505354.592147863</v>
      </c>
      <c r="E13" s="54">
        <v>483639.84510085499</v>
      </c>
      <c r="F13" s="54">
        <v>21714.747047008499</v>
      </c>
      <c r="G13" s="54">
        <v>483639.84510085499</v>
      </c>
      <c r="H13" s="54">
        <v>4.29693276452012E-2</v>
      </c>
    </row>
    <row r="14" spans="1:8" ht="14.25">
      <c r="A14" s="54">
        <v>13</v>
      </c>
      <c r="B14" s="55">
        <v>25</v>
      </c>
      <c r="C14" s="54">
        <v>75470</v>
      </c>
      <c r="D14" s="54">
        <v>1040223.488</v>
      </c>
      <c r="E14" s="54">
        <v>1042723.0287</v>
      </c>
      <c r="F14" s="54">
        <v>-2499.5407</v>
      </c>
      <c r="G14" s="54">
        <v>1042723.0287</v>
      </c>
      <c r="H14" s="54">
        <v>-2.4028881570495701E-3</v>
      </c>
    </row>
    <row r="15" spans="1:8" ht="14.25">
      <c r="A15" s="54">
        <v>14</v>
      </c>
      <c r="B15" s="55">
        <v>26</v>
      </c>
      <c r="C15" s="54">
        <v>93736</v>
      </c>
      <c r="D15" s="54">
        <v>376770.59764506499</v>
      </c>
      <c r="E15" s="54">
        <v>329701.78448379901</v>
      </c>
      <c r="F15" s="54">
        <v>47068.813161266196</v>
      </c>
      <c r="G15" s="54">
        <v>329701.78448379901</v>
      </c>
      <c r="H15" s="54">
        <v>0.124926980649395</v>
      </c>
    </row>
    <row r="16" spans="1:8" ht="14.25">
      <c r="A16" s="54">
        <v>15</v>
      </c>
      <c r="B16" s="55">
        <v>27</v>
      </c>
      <c r="C16" s="54">
        <v>206845.72099999999</v>
      </c>
      <c r="D16" s="54">
        <v>1185077.0780893799</v>
      </c>
      <c r="E16" s="54">
        <v>1042180.39133097</v>
      </c>
      <c r="F16" s="54">
        <v>142896.68675840701</v>
      </c>
      <c r="G16" s="54">
        <v>1042180.39133097</v>
      </c>
      <c r="H16" s="54">
        <v>0.1205800782079</v>
      </c>
    </row>
    <row r="17" spans="1:8" ht="14.25">
      <c r="A17" s="54">
        <v>16</v>
      </c>
      <c r="B17" s="55">
        <v>29</v>
      </c>
      <c r="C17" s="54">
        <v>243111</v>
      </c>
      <c r="D17" s="54">
        <v>2642512.0084538502</v>
      </c>
      <c r="E17" s="54">
        <v>2549277.04558803</v>
      </c>
      <c r="F17" s="54">
        <v>93234.962865812005</v>
      </c>
      <c r="G17" s="54">
        <v>2549277.04558803</v>
      </c>
      <c r="H17" s="54">
        <v>3.5282701674594998E-2</v>
      </c>
    </row>
    <row r="18" spans="1:8" ht="14.25">
      <c r="A18" s="54">
        <v>17</v>
      </c>
      <c r="B18" s="55">
        <v>31</v>
      </c>
      <c r="C18" s="54">
        <v>64234.317000000003</v>
      </c>
      <c r="D18" s="54">
        <v>352023.63416819501</v>
      </c>
      <c r="E18" s="54">
        <v>298904.59575542802</v>
      </c>
      <c r="F18" s="54">
        <v>53119.038412766698</v>
      </c>
      <c r="G18" s="54">
        <v>298904.59575542802</v>
      </c>
      <c r="H18" s="54">
        <v>0.15089622757370599</v>
      </c>
    </row>
    <row r="19" spans="1:8" ht="14.25">
      <c r="A19" s="54">
        <v>18</v>
      </c>
      <c r="B19" s="55">
        <v>32</v>
      </c>
      <c r="C19" s="54">
        <v>15571.434999999999</v>
      </c>
      <c r="D19" s="54">
        <v>233636.09589818501</v>
      </c>
      <c r="E19" s="54">
        <v>212150.216781906</v>
      </c>
      <c r="F19" s="54">
        <v>21485.879116278898</v>
      </c>
      <c r="G19" s="54">
        <v>212150.216781906</v>
      </c>
      <c r="H19" s="54">
        <v>9.1963012109404996E-2</v>
      </c>
    </row>
    <row r="20" spans="1:8" ht="14.25">
      <c r="A20" s="54">
        <v>19</v>
      </c>
      <c r="B20" s="55">
        <v>33</v>
      </c>
      <c r="C20" s="54">
        <v>66429.591</v>
      </c>
      <c r="D20" s="54">
        <v>578753.36445288605</v>
      </c>
      <c r="E20" s="54">
        <v>486313.13175663998</v>
      </c>
      <c r="F20" s="54">
        <v>92440.232696245104</v>
      </c>
      <c r="G20" s="54">
        <v>486313.13175663998</v>
      </c>
      <c r="H20" s="54">
        <v>0.15972301566424901</v>
      </c>
    </row>
    <row r="21" spans="1:8" ht="14.25">
      <c r="A21" s="54">
        <v>20</v>
      </c>
      <c r="B21" s="55">
        <v>34</v>
      </c>
      <c r="C21" s="54">
        <v>57767.436999999998</v>
      </c>
      <c r="D21" s="54">
        <v>292212.087664594</v>
      </c>
      <c r="E21" s="54">
        <v>207956.59071663601</v>
      </c>
      <c r="F21" s="54">
        <v>84255.496947958396</v>
      </c>
      <c r="G21" s="54">
        <v>207956.59071663601</v>
      </c>
      <c r="H21" s="54">
        <v>0.28833679544655999</v>
      </c>
    </row>
    <row r="22" spans="1:8" ht="14.25">
      <c r="A22" s="54">
        <v>21</v>
      </c>
      <c r="B22" s="55">
        <v>35</v>
      </c>
      <c r="C22" s="54">
        <v>37066.133000000002</v>
      </c>
      <c r="D22" s="54">
        <v>908783.54371769901</v>
      </c>
      <c r="E22" s="54">
        <v>851627.16944891796</v>
      </c>
      <c r="F22" s="54">
        <v>57156.374268781197</v>
      </c>
      <c r="G22" s="54">
        <v>851627.16944891796</v>
      </c>
      <c r="H22" s="54">
        <v>6.2893276032445503E-2</v>
      </c>
    </row>
    <row r="23" spans="1:8" ht="14.25">
      <c r="A23" s="54">
        <v>22</v>
      </c>
      <c r="B23" s="55">
        <v>36</v>
      </c>
      <c r="C23" s="54">
        <v>175352.264</v>
      </c>
      <c r="D23" s="54">
        <v>756788.27662477898</v>
      </c>
      <c r="E23" s="54">
        <v>670704.14203238301</v>
      </c>
      <c r="F23" s="54">
        <v>86084.134592395902</v>
      </c>
      <c r="G23" s="54">
        <v>670704.14203238301</v>
      </c>
      <c r="H23" s="54">
        <v>0.113749297196205</v>
      </c>
    </row>
    <row r="24" spans="1:8" ht="14.25">
      <c r="A24" s="54">
        <v>23</v>
      </c>
      <c r="B24" s="55">
        <v>37</v>
      </c>
      <c r="C24" s="54">
        <v>163651.641</v>
      </c>
      <c r="D24" s="54">
        <v>1192034.2376141599</v>
      </c>
      <c r="E24" s="54">
        <v>1027877.05172518</v>
      </c>
      <c r="F24" s="54">
        <v>164157.18588897499</v>
      </c>
      <c r="G24" s="54">
        <v>1027877.05172518</v>
      </c>
      <c r="H24" s="54">
        <v>0.13771180450112999</v>
      </c>
    </row>
    <row r="25" spans="1:8" ht="14.25">
      <c r="A25" s="54">
        <v>24</v>
      </c>
      <c r="B25" s="55">
        <v>38</v>
      </c>
      <c r="C25" s="54">
        <v>179012.742</v>
      </c>
      <c r="D25" s="54">
        <v>844770.05089409999</v>
      </c>
      <c r="E25" s="54">
        <v>807103.93457610602</v>
      </c>
      <c r="F25" s="54">
        <v>37666.1163179941</v>
      </c>
      <c r="G25" s="54">
        <v>807103.93457610602</v>
      </c>
      <c r="H25" s="54">
        <v>4.45874191185264E-2</v>
      </c>
    </row>
    <row r="26" spans="1:8" ht="14.25">
      <c r="A26" s="54">
        <v>25</v>
      </c>
      <c r="B26" s="55">
        <v>39</v>
      </c>
      <c r="C26" s="54">
        <v>85983.034</v>
      </c>
      <c r="D26" s="54">
        <v>139631.286625165</v>
      </c>
      <c r="E26" s="54">
        <v>103915.32291437899</v>
      </c>
      <c r="F26" s="54">
        <v>35715.963710785501</v>
      </c>
      <c r="G26" s="54">
        <v>103915.32291437899</v>
      </c>
      <c r="H26" s="54">
        <v>0.25578768608402103</v>
      </c>
    </row>
    <row r="27" spans="1:8" ht="14.25">
      <c r="A27" s="54">
        <v>26</v>
      </c>
      <c r="B27" s="55">
        <v>40</v>
      </c>
      <c r="C27" s="54">
        <v>23</v>
      </c>
      <c r="D27" s="54">
        <v>74.700699999999998</v>
      </c>
      <c r="E27" s="54">
        <v>59.027200000000001</v>
      </c>
      <c r="F27" s="54">
        <v>15.673500000000001</v>
      </c>
      <c r="G27" s="54">
        <v>59.027200000000001</v>
      </c>
      <c r="H27" s="54">
        <v>0.209817310948893</v>
      </c>
    </row>
    <row r="28" spans="1:8" ht="14.25">
      <c r="A28" s="54">
        <v>27</v>
      </c>
      <c r="B28" s="55">
        <v>41</v>
      </c>
      <c r="C28" s="54">
        <v>3.9</v>
      </c>
      <c r="D28" s="54">
        <v>3.9</v>
      </c>
      <c r="E28" s="54">
        <v>3.9</v>
      </c>
      <c r="F28" s="54">
        <v>0</v>
      </c>
      <c r="G28" s="54">
        <v>3.9</v>
      </c>
      <c r="H28" s="54">
        <v>0</v>
      </c>
    </row>
    <row r="29" spans="1:8" ht="14.25">
      <c r="A29" s="54">
        <v>28</v>
      </c>
      <c r="B29" s="55">
        <v>42</v>
      </c>
      <c r="C29" s="54">
        <v>12822.111000000001</v>
      </c>
      <c r="D29" s="54">
        <v>198236.71539999999</v>
      </c>
      <c r="E29" s="54">
        <v>176117.21799999999</v>
      </c>
      <c r="F29" s="54">
        <v>22119.4974</v>
      </c>
      <c r="G29" s="54">
        <v>176117.21799999999</v>
      </c>
      <c r="H29" s="54">
        <v>0.111581234360989</v>
      </c>
    </row>
    <row r="30" spans="1:8" ht="14.25">
      <c r="A30" s="54">
        <v>29</v>
      </c>
      <c r="B30" s="55">
        <v>75</v>
      </c>
      <c r="C30" s="54">
        <v>522</v>
      </c>
      <c r="D30" s="54">
        <v>332504.70085470099</v>
      </c>
      <c r="E30" s="54">
        <v>314988.03162393201</v>
      </c>
      <c r="F30" s="54">
        <v>17516.669230769199</v>
      </c>
      <c r="G30" s="54">
        <v>314988.03162393201</v>
      </c>
      <c r="H30" s="54">
        <v>5.2680967173525002E-2</v>
      </c>
    </row>
    <row r="31" spans="1:8" ht="14.25">
      <c r="A31" s="54">
        <v>30</v>
      </c>
      <c r="B31" s="55">
        <v>76</v>
      </c>
      <c r="C31" s="54">
        <v>1817</v>
      </c>
      <c r="D31" s="54">
        <v>319649.001859829</v>
      </c>
      <c r="E31" s="54">
        <v>297530.013184615</v>
      </c>
      <c r="F31" s="54">
        <v>22118.988675213699</v>
      </c>
      <c r="G31" s="54">
        <v>297530.013184615</v>
      </c>
      <c r="H31" s="54">
        <v>6.9197740479456205E-2</v>
      </c>
    </row>
    <row r="32" spans="1:8" ht="14.25">
      <c r="A32" s="54">
        <v>31</v>
      </c>
      <c r="B32" s="55">
        <v>99</v>
      </c>
      <c r="C32" s="54">
        <v>48</v>
      </c>
      <c r="D32" s="54">
        <v>53115.413584449001</v>
      </c>
      <c r="E32" s="54">
        <v>47375.061190530199</v>
      </c>
      <c r="F32" s="54">
        <v>5740.3523939187698</v>
      </c>
      <c r="G32" s="54">
        <v>47375.061190530199</v>
      </c>
      <c r="H32" s="54">
        <v>0.108073193947593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2013-08-16T00:15:51Z</dcterms:modified>
</cp:coreProperties>
</file>