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0" l="1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<sst xmlns="http://schemas.openxmlformats.org/spreadsheetml/2006/main" count="114" uniqueCount="71">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</sst>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1" fontId="29" fillId="0" borderId="0" xfId="0" applyNumberFormat="1" applyFont="1" applyAlignment="1"/>
    <xf numFmtId="0" fontId="30" fillId="0" borderId="0" xfId="0" applyNumberFormat="1" applyFont="1" applyAlignment="1"/>
    <xf numFmtId="1" fontId="30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9" Type="http://schemas.openxmlformats.org/officeDocument/2006/relationships/hyperlink" Target="cid:a1ed1ff62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66" Type="http://schemas.openxmlformats.org/officeDocument/2006/relationships/image" Target="cid:38f9f37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87" Type="http://schemas.openxmlformats.org/officeDocument/2006/relationships/hyperlink" Target="cid:3c6ac1ec2" TargetMode="External"/><Relationship Id="rId102" Type="http://schemas.openxmlformats.org/officeDocument/2006/relationships/image" Target="cid:750aa1e013" TargetMode="External"/><Relationship Id="rId110" Type="http://schemas.openxmlformats.org/officeDocument/2006/relationships/image" Target="cid:93cbd5bb13" TargetMode="External"/><Relationship Id="rId5" Type="http://schemas.openxmlformats.org/officeDocument/2006/relationships/hyperlink" Target="cid:738f7e47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M27" sqref="M27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18068918.240499999</v>
      </c>
      <c r="F3" s="25">
        <f>RA!I7</f>
        <v>1755493.1410999999</v>
      </c>
      <c r="G3" s="16">
        <f>E3-F3</f>
        <v>16313425.099399999</v>
      </c>
      <c r="H3" s="27">
        <f>RA!J7</f>
        <v>9.7155408958861003</v>
      </c>
      <c r="I3" s="20">
        <f>SUM(I4:I39)</f>
        <v>18068922.088002495</v>
      </c>
      <c r="J3" s="21">
        <f>SUM(J4:J39)</f>
        <v>16313425.094239803</v>
      </c>
      <c r="K3" s="22">
        <f>E3-I3</f>
        <v>-3.8475024960935116</v>
      </c>
      <c r="L3" s="22">
        <f>G3-J3</f>
        <v>5.1601957529783249E-3</v>
      </c>
    </row>
    <row r="4" spans="1:12">
      <c r="A4" s="59">
        <f>RA!A8</f>
        <v>41502</v>
      </c>
      <c r="B4" s="12">
        <v>12</v>
      </c>
      <c r="C4" s="56" t="s">
        <v>6</v>
      </c>
      <c r="D4" s="56"/>
      <c r="E4" s="15">
        <f>RA!D8</f>
        <v>476073.06589999999</v>
      </c>
      <c r="F4" s="25">
        <f>RA!I8</f>
        <v>105488.9094</v>
      </c>
      <c r="G4" s="16">
        <f t="shared" ref="G4:G39" si="0">E4-F4</f>
        <v>370584.15649999998</v>
      </c>
      <c r="H4" s="27">
        <f>RA!J8</f>
        <v>22.158134319272399</v>
      </c>
      <c r="I4" s="20">
        <f>VLOOKUP(B4,RMS!B:D,3,FALSE)</f>
        <v>476073.50434957299</v>
      </c>
      <c r="J4" s="21">
        <f>VLOOKUP(B4,RMS!B:E,4,FALSE)</f>
        <v>370584.153923932</v>
      </c>
      <c r="K4" s="22">
        <f t="shared" ref="K4:K39" si="1">E4-I4</f>
        <v>-0.43844957300461829</v>
      </c>
      <c r="L4" s="22">
        <f t="shared" ref="L4:L39" si="2">G4-J4</f>
        <v>2.5760679855011404E-3</v>
      </c>
    </row>
    <row r="5" spans="1:12">
      <c r="A5" s="59"/>
      <c r="B5" s="12">
        <v>13</v>
      </c>
      <c r="C5" s="56" t="s">
        <v>7</v>
      </c>
      <c r="D5" s="56"/>
      <c r="E5" s="15">
        <f>RA!D9</f>
        <v>125168.45329999999</v>
      </c>
      <c r="F5" s="25">
        <f>RA!I9</f>
        <v>25948.23</v>
      </c>
      <c r="G5" s="16">
        <f t="shared" si="0"/>
        <v>99220.223299999998</v>
      </c>
      <c r="H5" s="27">
        <f>RA!J9</f>
        <v>20.730646833038701</v>
      </c>
      <c r="I5" s="20">
        <f>VLOOKUP(B5,RMS!B:D,3,FALSE)</f>
        <v>125168.478356425</v>
      </c>
      <c r="J5" s="21">
        <f>VLOOKUP(B5,RMS!B:E,4,FALSE)</f>
        <v>99220.232736464706</v>
      </c>
      <c r="K5" s="22">
        <f t="shared" si="1"/>
        <v>-2.5056425001821481E-2</v>
      </c>
      <c r="L5" s="22">
        <f t="shared" si="2"/>
        <v>-9.4364647084148601E-3</v>
      </c>
    </row>
    <row r="6" spans="1:12">
      <c r="A6" s="59"/>
      <c r="B6" s="12">
        <v>14</v>
      </c>
      <c r="C6" s="56" t="s">
        <v>8</v>
      </c>
      <c r="D6" s="56"/>
      <c r="E6" s="15">
        <f>RA!D10</f>
        <v>137695.51070000001</v>
      </c>
      <c r="F6" s="25">
        <f>RA!I10</f>
        <v>31773.461899999998</v>
      </c>
      <c r="G6" s="16">
        <f t="shared" si="0"/>
        <v>105922.04880000002</v>
      </c>
      <c r="H6" s="27">
        <f>RA!J10</f>
        <v>23.075161810631201</v>
      </c>
      <c r="I6" s="20">
        <f>VLOOKUP(B6,RMS!B:D,3,FALSE)</f>
        <v>137697.95011111099</v>
      </c>
      <c r="J6" s="21">
        <f>VLOOKUP(B6,RMS!B:E,4,FALSE)</f>
        <v>105922.04774017099</v>
      </c>
      <c r="K6" s="22">
        <f t="shared" si="1"/>
        <v>-2.4394111109722871</v>
      </c>
      <c r="L6" s="22">
        <f t="shared" si="2"/>
        <v>1.0598290245980024E-3</v>
      </c>
    </row>
    <row r="7" spans="1:12">
      <c r="A7" s="59"/>
      <c r="B7" s="12">
        <v>15</v>
      </c>
      <c r="C7" s="56" t="s">
        <v>9</v>
      </c>
      <c r="D7" s="56"/>
      <c r="E7" s="15">
        <f>RA!D11</f>
        <v>37664.910499999998</v>
      </c>
      <c r="F7" s="25">
        <f>RA!I11</f>
        <v>7476.0308999999997</v>
      </c>
      <c r="G7" s="16">
        <f t="shared" si="0"/>
        <v>30188.8796</v>
      </c>
      <c r="H7" s="27">
        <f>RA!J11</f>
        <v>19.848795074131399</v>
      </c>
      <c r="I7" s="20">
        <f>VLOOKUP(B7,RMS!B:D,3,FALSE)</f>
        <v>37664.936371794902</v>
      </c>
      <c r="J7" s="21">
        <f>VLOOKUP(B7,RMS!B:E,4,FALSE)</f>
        <v>30188.8795452991</v>
      </c>
      <c r="K7" s="22">
        <f t="shared" si="1"/>
        <v>-2.587179490365088E-2</v>
      </c>
      <c r="L7" s="22">
        <f t="shared" si="2"/>
        <v>5.4700900363968685E-5</v>
      </c>
    </row>
    <row r="8" spans="1:12">
      <c r="A8" s="59"/>
      <c r="B8" s="12">
        <v>16</v>
      </c>
      <c r="C8" s="56" t="s">
        <v>10</v>
      </c>
      <c r="D8" s="56"/>
      <c r="E8" s="15">
        <f>RA!D12</f>
        <v>152945.109</v>
      </c>
      <c r="F8" s="25">
        <f>RA!I12</f>
        <v>894.54570000000001</v>
      </c>
      <c r="G8" s="16">
        <f t="shared" si="0"/>
        <v>152050.56330000001</v>
      </c>
      <c r="H8" s="27">
        <f>RA!J12</f>
        <v>0.58488022653931404</v>
      </c>
      <c r="I8" s="20">
        <f>VLOOKUP(B8,RMS!B:D,3,FALSE)</f>
        <v>152945.12354017099</v>
      </c>
      <c r="J8" s="21">
        <f>VLOOKUP(B8,RMS!B:E,4,FALSE)</f>
        <v>152050.56014102601</v>
      </c>
      <c r="K8" s="22">
        <f t="shared" si="1"/>
        <v>-1.4540170988766477E-2</v>
      </c>
      <c r="L8" s="22">
        <f t="shared" si="2"/>
        <v>3.1589739955961704E-3</v>
      </c>
    </row>
    <row r="9" spans="1:12">
      <c r="A9" s="59"/>
      <c r="B9" s="12">
        <v>17</v>
      </c>
      <c r="C9" s="56" t="s">
        <v>11</v>
      </c>
      <c r="D9" s="56"/>
      <c r="E9" s="15">
        <f>RA!D13</f>
        <v>274081.01939999999</v>
      </c>
      <c r="F9" s="25">
        <f>RA!I13</f>
        <v>51693.084499999997</v>
      </c>
      <c r="G9" s="16">
        <f t="shared" si="0"/>
        <v>222387.93489999999</v>
      </c>
      <c r="H9" s="27">
        <f>RA!J13</f>
        <v>18.860512345277701</v>
      </c>
      <c r="I9" s="20">
        <f>VLOOKUP(B9,RMS!B:D,3,FALSE)</f>
        <v>274081.16950000002</v>
      </c>
      <c r="J9" s="21">
        <f>VLOOKUP(B9,RMS!B:E,4,FALSE)</f>
        <v>222387.93422905999</v>
      </c>
      <c r="K9" s="22">
        <f t="shared" si="1"/>
        <v>-0.15010000002803281</v>
      </c>
      <c r="L9" s="22">
        <f t="shared" si="2"/>
        <v>6.7094000405631959E-4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136230.7928</v>
      </c>
      <c r="F10" s="25">
        <f>RA!I14</f>
        <v>15060.233</v>
      </c>
      <c r="G10" s="16">
        <f t="shared" si="0"/>
        <v>121170.55979999999</v>
      </c>
      <c r="H10" s="27">
        <f>RA!J14</f>
        <v>11.0549404363446</v>
      </c>
      <c r="I10" s="20">
        <f>VLOOKUP(B10,RMS!B:D,3,FALSE)</f>
        <v>136230.78258888901</v>
      </c>
      <c r="J10" s="21">
        <f>VLOOKUP(B10,RMS!B:E,4,FALSE)</f>
        <v>121170.558019658</v>
      </c>
      <c r="K10" s="22">
        <f t="shared" si="1"/>
        <v>1.0211110988166183E-2</v>
      </c>
      <c r="L10" s="22">
        <f t="shared" si="2"/>
        <v>1.7803419905249029E-3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98063.637300000002</v>
      </c>
      <c r="F11" s="25">
        <f>RA!I15</f>
        <v>12073.7381</v>
      </c>
      <c r="G11" s="16">
        <f t="shared" si="0"/>
        <v>85989.8992</v>
      </c>
      <c r="H11" s="27">
        <f>RA!J15</f>
        <v>12.312145900792499</v>
      </c>
      <c r="I11" s="20">
        <f>VLOOKUP(B11,RMS!B:D,3,FALSE)</f>
        <v>98063.729789743593</v>
      </c>
      <c r="J11" s="21">
        <f>VLOOKUP(B11,RMS!B:E,4,FALSE)</f>
        <v>85989.899288034198</v>
      </c>
      <c r="K11" s="22">
        <f t="shared" si="1"/>
        <v>-9.2489743590704165E-2</v>
      </c>
      <c r="L11" s="22">
        <f t="shared" si="2"/>
        <v>-8.8034197688102722E-5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831439.45810000005</v>
      </c>
      <c r="F12" s="25">
        <f>RA!I16</f>
        <v>78583.806800000006</v>
      </c>
      <c r="G12" s="16">
        <f t="shared" si="0"/>
        <v>752855.65130000003</v>
      </c>
      <c r="H12" s="27">
        <f>RA!J16</f>
        <v>9.4515368538773998</v>
      </c>
      <c r="I12" s="20">
        <f>VLOOKUP(B12,RMS!B:D,3,FALSE)</f>
        <v>831438.99710000004</v>
      </c>
      <c r="J12" s="21">
        <f>VLOOKUP(B12,RMS!B:E,4,FALSE)</f>
        <v>752855.65130000003</v>
      </c>
      <c r="K12" s="22">
        <f t="shared" si="1"/>
        <v>0.46100000001024455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1271245.3676</v>
      </c>
      <c r="F13" s="25">
        <f>RA!I17</f>
        <v>31970.105</v>
      </c>
      <c r="G13" s="16">
        <f t="shared" si="0"/>
        <v>1239275.2626</v>
      </c>
      <c r="H13" s="27">
        <f>RA!J17</f>
        <v>2.51486501463968</v>
      </c>
      <c r="I13" s="20">
        <f>VLOOKUP(B13,RMS!B:D,3,FALSE)</f>
        <v>1271245.3935358999</v>
      </c>
      <c r="J13" s="21">
        <f>VLOOKUP(B13,RMS!B:E,4,FALSE)</f>
        <v>1239275.2627341901</v>
      </c>
      <c r="K13" s="22">
        <f t="shared" si="1"/>
        <v>-2.5935899931937456E-2</v>
      </c>
      <c r="L13" s="22">
        <f t="shared" si="2"/>
        <v>-1.3419007882475853E-4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1899775.4487999999</v>
      </c>
      <c r="F14" s="25">
        <f>RA!I18</f>
        <v>274180.36739999999</v>
      </c>
      <c r="G14" s="16">
        <f t="shared" si="0"/>
        <v>1625595.0814</v>
      </c>
      <c r="H14" s="27">
        <f>RA!J18</f>
        <v>14.4322513259758</v>
      </c>
      <c r="I14" s="20">
        <f>VLOOKUP(B14,RMS!B:D,3,FALSE)</f>
        <v>1899775.51338462</v>
      </c>
      <c r="J14" s="21">
        <f>VLOOKUP(B14,RMS!B:E,4,FALSE)</f>
        <v>1625595.0822692299</v>
      </c>
      <c r="K14" s="22">
        <f t="shared" si="1"/>
        <v>-6.4584620064124465E-2</v>
      </c>
      <c r="L14" s="22">
        <f t="shared" si="2"/>
        <v>-8.6922990158200264E-4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508723.61229999998</v>
      </c>
      <c r="F15" s="25">
        <f>RA!I19</f>
        <v>33081.268400000001</v>
      </c>
      <c r="G15" s="16">
        <f t="shared" si="0"/>
        <v>475642.34389999998</v>
      </c>
      <c r="H15" s="27">
        <f>RA!J19</f>
        <v>6.50279790443295</v>
      </c>
      <c r="I15" s="20">
        <f>VLOOKUP(B15,RMS!B:D,3,FALSE)</f>
        <v>508723.62061538501</v>
      </c>
      <c r="J15" s="21">
        <f>VLOOKUP(B15,RMS!B:E,4,FALSE)</f>
        <v>475642.34375384601</v>
      </c>
      <c r="K15" s="22">
        <f t="shared" si="1"/>
        <v>-8.3153850282542408E-3</v>
      </c>
      <c r="L15" s="22">
        <f t="shared" si="2"/>
        <v>1.4615396503359079E-4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1186663.1083</v>
      </c>
      <c r="F16" s="25">
        <f>RA!I20</f>
        <v>-31582.763299999999</v>
      </c>
      <c r="G16" s="16">
        <f t="shared" si="0"/>
        <v>1218245.8716</v>
      </c>
      <c r="H16" s="27">
        <f>RA!J20</f>
        <v>-2.6614767981828602</v>
      </c>
      <c r="I16" s="20">
        <f>VLOOKUP(B16,RMS!B:D,3,FALSE)</f>
        <v>1186663.1269</v>
      </c>
      <c r="J16" s="21">
        <f>VLOOKUP(B16,RMS!B:E,4,FALSE)</f>
        <v>1218245.8716</v>
      </c>
      <c r="K16" s="22">
        <f t="shared" si="1"/>
        <v>-1.8600000068545341E-2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388770.85029999999</v>
      </c>
      <c r="F17" s="25">
        <f>RA!I21</f>
        <v>41779.193800000001</v>
      </c>
      <c r="G17" s="16">
        <f t="shared" si="0"/>
        <v>346991.65649999998</v>
      </c>
      <c r="H17" s="27">
        <f>RA!J21</f>
        <v>10.7464831192361</v>
      </c>
      <c r="I17" s="20">
        <f>VLOOKUP(B17,RMS!B:D,3,FALSE)</f>
        <v>388770.68552643497</v>
      </c>
      <c r="J17" s="21">
        <f>VLOOKUP(B17,RMS!B:E,4,FALSE)</f>
        <v>346991.65639482602</v>
      </c>
      <c r="K17" s="22">
        <f t="shared" si="1"/>
        <v>0.16477356501854956</v>
      </c>
      <c r="L17" s="22">
        <f t="shared" si="2"/>
        <v>1.0517396731302142E-4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1189609.0205999999</v>
      </c>
      <c r="F18" s="25">
        <f>RA!I22</f>
        <v>158063.66529999999</v>
      </c>
      <c r="G18" s="16">
        <f t="shared" si="0"/>
        <v>1031545.3552999999</v>
      </c>
      <c r="H18" s="27">
        <f>RA!J22</f>
        <v>13.2870264568335</v>
      </c>
      <c r="I18" s="20">
        <f>VLOOKUP(B18,RMS!B:D,3,FALSE)</f>
        <v>1189609.2197734499</v>
      </c>
      <c r="J18" s="21">
        <f>VLOOKUP(B18,RMS!B:E,4,FALSE)</f>
        <v>1031545.35522743</v>
      </c>
      <c r="K18" s="22">
        <f t="shared" si="1"/>
        <v>-0.19917345000430942</v>
      </c>
      <c r="L18" s="22">
        <f t="shared" si="2"/>
        <v>7.2569935582578182E-5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2490335.2444000002</v>
      </c>
      <c r="F19" s="25">
        <f>RA!I23</f>
        <v>179165.97099999999</v>
      </c>
      <c r="G19" s="16">
        <f t="shared" si="0"/>
        <v>2311169.2734000003</v>
      </c>
      <c r="H19" s="27">
        <f>RA!J23</f>
        <v>7.1944518876681096</v>
      </c>
      <c r="I19" s="20">
        <f>VLOOKUP(B19,RMS!B:D,3,FALSE)</f>
        <v>2490336.4270076901</v>
      </c>
      <c r="J19" s="21">
        <f>VLOOKUP(B19,RMS!B:E,4,FALSE)</f>
        <v>2311169.3063461501</v>
      </c>
      <c r="K19" s="22">
        <f t="shared" si="1"/>
        <v>-1.1826076898723841</v>
      </c>
      <c r="L19" s="22">
        <f t="shared" si="2"/>
        <v>-3.2946149818599224E-2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378889.93550000002</v>
      </c>
      <c r="F20" s="25">
        <f>RA!I24</f>
        <v>55481.595399999998</v>
      </c>
      <c r="G20" s="16">
        <f t="shared" si="0"/>
        <v>323408.34010000003</v>
      </c>
      <c r="H20" s="27">
        <f>RA!J24</f>
        <v>14.6431958734359</v>
      </c>
      <c r="I20" s="20">
        <f>VLOOKUP(B20,RMS!B:D,3,FALSE)</f>
        <v>378889.993266712</v>
      </c>
      <c r="J20" s="21">
        <f>VLOOKUP(B20,RMS!B:E,4,FALSE)</f>
        <v>323408.32616581302</v>
      </c>
      <c r="K20" s="22">
        <f t="shared" si="1"/>
        <v>-5.7766711979638785E-2</v>
      </c>
      <c r="L20" s="22">
        <f t="shared" si="2"/>
        <v>1.3934187008999288E-2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249403.889</v>
      </c>
      <c r="F21" s="25">
        <f>RA!I25</f>
        <v>21088.266</v>
      </c>
      <c r="G21" s="16">
        <f t="shared" si="0"/>
        <v>228315.62299999999</v>
      </c>
      <c r="H21" s="27">
        <f>RA!J25</f>
        <v>8.4554679899157499</v>
      </c>
      <c r="I21" s="20">
        <f>VLOOKUP(B21,RMS!B:D,3,FALSE)</f>
        <v>249403.89314719799</v>
      </c>
      <c r="J21" s="21">
        <f>VLOOKUP(B21,RMS!B:E,4,FALSE)</f>
        <v>228315.622619403</v>
      </c>
      <c r="K21" s="22">
        <f t="shared" si="1"/>
        <v>-4.1471979930065572E-3</v>
      </c>
      <c r="L21" s="22">
        <f t="shared" si="2"/>
        <v>3.8059698999859393E-4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575072.95970000001</v>
      </c>
      <c r="F22" s="25">
        <f>RA!I26</f>
        <v>87218.014999999999</v>
      </c>
      <c r="G22" s="16">
        <f t="shared" si="0"/>
        <v>487854.94469999999</v>
      </c>
      <c r="H22" s="27">
        <f>RA!J26</f>
        <v>15.166426021056401</v>
      </c>
      <c r="I22" s="20">
        <f>VLOOKUP(B22,RMS!B:D,3,FALSE)</f>
        <v>575072.93683061004</v>
      </c>
      <c r="J22" s="21">
        <f>VLOOKUP(B22,RMS!B:E,4,FALSE)</f>
        <v>487854.91448775702</v>
      </c>
      <c r="K22" s="22">
        <f t="shared" si="1"/>
        <v>2.2869389969855547E-2</v>
      </c>
      <c r="L22" s="22">
        <f t="shared" si="2"/>
        <v>3.0212242971174419E-2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314609.9877</v>
      </c>
      <c r="F23" s="25">
        <f>RA!I27</f>
        <v>90626.507700000002</v>
      </c>
      <c r="G23" s="16">
        <f t="shared" si="0"/>
        <v>223983.47999999998</v>
      </c>
      <c r="H23" s="27">
        <f>RA!J27</f>
        <v>28.8059855831462</v>
      </c>
      <c r="I23" s="20">
        <f>VLOOKUP(B23,RMS!B:D,3,FALSE)</f>
        <v>314609.94506181101</v>
      </c>
      <c r="J23" s="21">
        <f>VLOOKUP(B23,RMS!B:E,4,FALSE)</f>
        <v>223983.47002291001</v>
      </c>
      <c r="K23" s="22">
        <f t="shared" si="1"/>
        <v>4.2638188984710723E-2</v>
      </c>
      <c r="L23" s="22">
        <f t="shared" si="2"/>
        <v>9.9770899687428027E-3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1051238.1773999999</v>
      </c>
      <c r="F24" s="25">
        <f>RA!I28</f>
        <v>31082.472099999999</v>
      </c>
      <c r="G24" s="16">
        <f t="shared" si="0"/>
        <v>1020155.7052999999</v>
      </c>
      <c r="H24" s="27">
        <f>RA!J28</f>
        <v>2.95674879092343</v>
      </c>
      <c r="I24" s="20">
        <f>VLOOKUP(B24,RMS!B:D,3,FALSE)</f>
        <v>1051238.17669823</v>
      </c>
      <c r="J24" s="21">
        <f>VLOOKUP(B24,RMS!B:E,4,FALSE)</f>
        <v>1020155.7015295801</v>
      </c>
      <c r="K24" s="22">
        <f t="shared" si="1"/>
        <v>7.0176995359361172E-4</v>
      </c>
      <c r="L24" s="22">
        <f t="shared" si="2"/>
        <v>3.7704198621213436E-3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776114.82279999997</v>
      </c>
      <c r="F25" s="25">
        <f>RA!I29</f>
        <v>112408.5441</v>
      </c>
      <c r="G25" s="16">
        <f t="shared" si="0"/>
        <v>663706.27869999991</v>
      </c>
      <c r="H25" s="27">
        <f>RA!J29</f>
        <v>14.4834940395111</v>
      </c>
      <c r="I25" s="20">
        <f>VLOOKUP(B25,RMS!B:D,3,FALSE)</f>
        <v>776114.82148407097</v>
      </c>
      <c r="J25" s="21">
        <f>VLOOKUP(B25,RMS!B:E,4,FALSE)</f>
        <v>663706.30346371594</v>
      </c>
      <c r="K25" s="22">
        <f t="shared" si="1"/>
        <v>1.3159289956092834E-3</v>
      </c>
      <c r="L25" s="22">
        <f t="shared" si="2"/>
        <v>-2.4763716035522521E-2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1397334.2078</v>
      </c>
      <c r="F26" s="25">
        <f>RA!I30</f>
        <v>206834.5674</v>
      </c>
      <c r="G26" s="16">
        <f t="shared" si="0"/>
        <v>1190499.6403999999</v>
      </c>
      <c r="H26" s="27">
        <f>RA!J30</f>
        <v>14.8020828693263</v>
      </c>
      <c r="I26" s="20">
        <f>VLOOKUP(B26,RMS!B:D,3,FALSE)</f>
        <v>1397334.1928300899</v>
      </c>
      <c r="J26" s="21">
        <f>VLOOKUP(B26,RMS!B:E,4,FALSE)</f>
        <v>1190499.63018862</v>
      </c>
      <c r="K26" s="22">
        <f t="shared" si="1"/>
        <v>1.4969910029321909E-2</v>
      </c>
      <c r="L26" s="22">
        <f t="shared" si="2"/>
        <v>1.0211379965767264E-2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864803.66570000001</v>
      </c>
      <c r="F27" s="25">
        <f>RA!I31</f>
        <v>40919.698100000001</v>
      </c>
      <c r="G27" s="16">
        <f t="shared" si="0"/>
        <v>823883.96759999997</v>
      </c>
      <c r="H27" s="27">
        <f>RA!J31</f>
        <v>4.7316749133895399</v>
      </c>
      <c r="I27" s="20">
        <f>VLOOKUP(B27,RMS!B:D,3,FALSE)</f>
        <v>864803.57394473895</v>
      </c>
      <c r="J27" s="21">
        <f>VLOOKUP(B27,RMS!B:E,4,FALSE)</f>
        <v>823883.90892477904</v>
      </c>
      <c r="K27" s="22">
        <f t="shared" si="1"/>
        <v>9.1755261062644422E-2</v>
      </c>
      <c r="L27" s="22">
        <f t="shared" si="2"/>
        <v>5.8675220934674144E-2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146585.81589999999</v>
      </c>
      <c r="F28" s="25">
        <f>RA!I32</f>
        <v>37605.707399999999</v>
      </c>
      <c r="G28" s="16">
        <f t="shared" si="0"/>
        <v>108980.10849999999</v>
      </c>
      <c r="H28" s="27">
        <f>RA!J32</f>
        <v>25.654397165994801</v>
      </c>
      <c r="I28" s="20">
        <f>VLOOKUP(B28,RMS!B:D,3,FALSE)</f>
        <v>146585.733030217</v>
      </c>
      <c r="J28" s="21">
        <f>VLOOKUP(B28,RMS!B:E,4,FALSE)</f>
        <v>108980.12853779799</v>
      </c>
      <c r="K28" s="22">
        <f t="shared" si="1"/>
        <v>8.2869782985653728E-2</v>
      </c>
      <c r="L28" s="22">
        <f t="shared" si="2"/>
        <v>-2.0037798007251695E-2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129.85290000000001</v>
      </c>
      <c r="F29" s="25">
        <f>RA!I33</f>
        <v>17.4102</v>
      </c>
      <c r="G29" s="16">
        <f t="shared" si="0"/>
        <v>112.4427</v>
      </c>
      <c r="H29" s="27">
        <f>RA!J33</f>
        <v>13.4076327906423</v>
      </c>
      <c r="I29" s="20">
        <f>VLOOKUP(B29,RMS!B:D,3,FALSE)</f>
        <v>129.8527</v>
      </c>
      <c r="J29" s="21">
        <f>VLOOKUP(B29,RMS!B:E,4,FALSE)</f>
        <v>112.4427</v>
      </c>
      <c r="K29" s="22">
        <f t="shared" si="1"/>
        <v>2.0000000000663931E-4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216889.57930000001</v>
      </c>
      <c r="F31" s="25">
        <f>RA!I35</f>
        <v>23757.257799999999</v>
      </c>
      <c r="G31" s="16">
        <f t="shared" si="0"/>
        <v>193132.32150000002</v>
      </c>
      <c r="H31" s="27">
        <f>RA!J35</f>
        <v>10.9536188306858</v>
      </c>
      <c r="I31" s="20">
        <f>VLOOKUP(B31,RMS!B:D,3,FALSE)</f>
        <v>216889.5791</v>
      </c>
      <c r="J31" s="21">
        <f>VLOOKUP(B31,RMS!B:E,4,FALSE)</f>
        <v>193132.3609</v>
      </c>
      <c r="K31" s="22">
        <f t="shared" si="1"/>
        <v>2.0000000949949026E-4</v>
      </c>
      <c r="L31" s="22">
        <f t="shared" si="2"/>
        <v>-3.9399999979650602E-2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353507.69199999998</v>
      </c>
      <c r="F35" s="25">
        <f>RA!I39</f>
        <v>17567.972099999999</v>
      </c>
      <c r="G35" s="16">
        <f t="shared" si="0"/>
        <v>335939.71989999997</v>
      </c>
      <c r="H35" s="27">
        <f>RA!J39</f>
        <v>4.9696152297585696</v>
      </c>
      <c r="I35" s="20">
        <f>VLOOKUP(B35,RMS!B:D,3,FALSE)</f>
        <v>353507.69230769202</v>
      </c>
      <c r="J35" s="21">
        <f>VLOOKUP(B35,RMS!B:E,4,FALSE)</f>
        <v>335939.72222222202</v>
      </c>
      <c r="K35" s="22">
        <f t="shared" si="1"/>
        <v>-3.0769204022362828E-4</v>
      </c>
      <c r="L35" s="22">
        <f t="shared" si="2"/>
        <v>-2.3222220479510725E-3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519129.58240000001</v>
      </c>
      <c r="F36" s="25">
        <f>RA!I40</f>
        <v>12393.6185</v>
      </c>
      <c r="G36" s="16">
        <f t="shared" si="0"/>
        <v>506735.96390000003</v>
      </c>
      <c r="H36" s="27">
        <f>RA!J40</f>
        <v>2.3873843680228699</v>
      </c>
      <c r="I36" s="20">
        <f>VLOOKUP(B36,RMS!B:D,3,FALSE)</f>
        <v>519129.57632564101</v>
      </c>
      <c r="J36" s="21">
        <f>VLOOKUP(B36,RMS!B:E,4,FALSE)</f>
        <v>506735.966002564</v>
      </c>
      <c r="K36" s="22">
        <f t="shared" si="1"/>
        <v>6.0743590001948178E-3</v>
      </c>
      <c r="L36" s="22">
        <f t="shared" si="2"/>
        <v>-2.1025639725849032E-3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20723.463100000001</v>
      </c>
      <c r="F39" s="25">
        <f>RA!I43</f>
        <v>2841.6614</v>
      </c>
      <c r="G39" s="16">
        <f t="shared" si="0"/>
        <v>17881.8017</v>
      </c>
      <c r="H39" s="27">
        <f>RA!J43</f>
        <v>13.7122902011489</v>
      </c>
      <c r="I39" s="20">
        <f>VLOOKUP(B39,RMS!B:D,3,FALSE)</f>
        <v>20723.4628242947</v>
      </c>
      <c r="J39" s="21">
        <f>VLOOKUP(B39,RMS!B:E,4,FALSE)</f>
        <v>17881.801225323299</v>
      </c>
      <c r="K39" s="22">
        <f t="shared" si="1"/>
        <v>2.7570530073717237E-4</v>
      </c>
      <c r="L39" s="22">
        <f t="shared" si="2"/>
        <v>4.746767008327879E-4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activeCell="A8"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0" t="s">
        <v>54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0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1" t="s">
        <v>55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2"/>
      <c r="B5" s="33"/>
      <c r="C5" s="34"/>
      <c r="D5" s="35" t="s">
        <v>0</v>
      </c>
      <c r="E5" s="35" t="s">
        <v>56</v>
      </c>
      <c r="F5" s="35" t="s">
        <v>57</v>
      </c>
      <c r="G5" s="35" t="s">
        <v>58</v>
      </c>
      <c r="H5" s="35" t="s">
        <v>59</v>
      </c>
      <c r="I5" s="35" t="s">
        <v>1</v>
      </c>
      <c r="J5" s="35" t="s">
        <v>2</v>
      </c>
      <c r="K5" s="35" t="s">
        <v>60</v>
      </c>
      <c r="L5" s="35" t="s">
        <v>61</v>
      </c>
      <c r="M5" s="35" t="s">
        <v>62</v>
      </c>
      <c r="N5" s="35" t="s">
        <v>63</v>
      </c>
      <c r="O5" s="35" t="s">
        <v>64</v>
      </c>
      <c r="P5" s="35" t="s">
        <v>65</v>
      </c>
      <c r="Q5" s="35" t="s">
        <v>66</v>
      </c>
      <c r="R5" s="35" t="s">
        <v>67</v>
      </c>
      <c r="S5" s="35" t="s">
        <v>68</v>
      </c>
      <c r="T5" s="35" t="s">
        <v>69</v>
      </c>
      <c r="U5" s="36" t="s">
        <v>70</v>
      </c>
    </row>
    <row r="6" spans="1:23" ht="12" thickBot="1">
      <c r="A6" s="37" t="s">
        <v>3</v>
      </c>
      <c r="B6" s="65" t="s">
        <v>4</v>
      </c>
      <c r="C6" s="66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3" ht="12" thickBot="1">
      <c r="A7" s="67" t="s">
        <v>5</v>
      </c>
      <c r="B7" s="68"/>
      <c r="C7" s="69"/>
      <c r="D7" s="39">
        <v>18068918.240499999</v>
      </c>
      <c r="E7" s="39">
        <v>19592645</v>
      </c>
      <c r="F7" s="40">
        <v>92.222965508230303</v>
      </c>
      <c r="G7" s="41"/>
      <c r="H7" s="41"/>
      <c r="I7" s="39">
        <v>1755493.1410999999</v>
      </c>
      <c r="J7" s="40">
        <v>9.7155408958861003</v>
      </c>
      <c r="K7" s="41"/>
      <c r="L7" s="41"/>
      <c r="M7" s="41"/>
      <c r="N7" s="39">
        <v>257685058.92829999</v>
      </c>
      <c r="O7" s="39">
        <v>1611516804.451</v>
      </c>
      <c r="P7" s="39">
        <v>1114175</v>
      </c>
      <c r="Q7" s="39">
        <v>1067653</v>
      </c>
      <c r="R7" s="40">
        <v>4.3574082590504704</v>
      </c>
      <c r="S7" s="39">
        <v>16.2173071918684</v>
      </c>
      <c r="T7" s="39">
        <v>15.462183560951001</v>
      </c>
      <c r="U7" s="42">
        <v>4.65628246405839</v>
      </c>
    </row>
    <row r="8" spans="1:23" ht="12" thickBot="1">
      <c r="A8" s="70">
        <v>41502</v>
      </c>
      <c r="B8" s="60" t="s">
        <v>6</v>
      </c>
      <c r="C8" s="61"/>
      <c r="D8" s="43">
        <v>476073.06589999999</v>
      </c>
      <c r="E8" s="43">
        <v>531479</v>
      </c>
      <c r="F8" s="44">
        <v>89.575141426095897</v>
      </c>
      <c r="G8" s="45"/>
      <c r="H8" s="45"/>
      <c r="I8" s="43">
        <v>105488.9094</v>
      </c>
      <c r="J8" s="44">
        <v>22.158134319272399</v>
      </c>
      <c r="K8" s="45"/>
      <c r="L8" s="45"/>
      <c r="M8" s="45"/>
      <c r="N8" s="43">
        <v>7761052.5078999996</v>
      </c>
      <c r="O8" s="43">
        <v>49869346.000399999</v>
      </c>
      <c r="P8" s="43">
        <v>23349</v>
      </c>
      <c r="Q8" s="43">
        <v>23332</v>
      </c>
      <c r="R8" s="44">
        <v>7.2861306360371997E-2</v>
      </c>
      <c r="S8" s="43">
        <v>20.3894413422416</v>
      </c>
      <c r="T8" s="43">
        <v>21.326591342362399</v>
      </c>
      <c r="U8" s="46">
        <v>-4.5962514832579204</v>
      </c>
    </row>
    <row r="9" spans="1:23" ht="12" thickBot="1">
      <c r="A9" s="71"/>
      <c r="B9" s="60" t="s">
        <v>7</v>
      </c>
      <c r="C9" s="61"/>
      <c r="D9" s="43">
        <v>125168.45329999999</v>
      </c>
      <c r="E9" s="43">
        <v>159353</v>
      </c>
      <c r="F9" s="44">
        <v>78.547911429342406</v>
      </c>
      <c r="G9" s="45"/>
      <c r="H9" s="45"/>
      <c r="I9" s="43">
        <v>25948.23</v>
      </c>
      <c r="J9" s="44">
        <v>20.730646833038701</v>
      </c>
      <c r="K9" s="45"/>
      <c r="L9" s="45"/>
      <c r="M9" s="45"/>
      <c r="N9" s="43">
        <v>1848852.2132000001</v>
      </c>
      <c r="O9" s="43">
        <v>10375777.354499999</v>
      </c>
      <c r="P9" s="43">
        <v>7931</v>
      </c>
      <c r="Q9" s="43">
        <v>7718</v>
      </c>
      <c r="R9" s="44">
        <v>2.75978232702774</v>
      </c>
      <c r="S9" s="43">
        <v>15.7821779472954</v>
      </c>
      <c r="T9" s="43">
        <v>15.607261155739801</v>
      </c>
      <c r="U9" s="46">
        <v>1.10831845984584</v>
      </c>
    </row>
    <row r="10" spans="1:23" ht="12" thickBot="1">
      <c r="A10" s="71"/>
      <c r="B10" s="60" t="s">
        <v>8</v>
      </c>
      <c r="C10" s="61"/>
      <c r="D10" s="43">
        <v>137695.51070000001</v>
      </c>
      <c r="E10" s="43">
        <v>169332</v>
      </c>
      <c r="F10" s="44">
        <v>81.316886766824993</v>
      </c>
      <c r="G10" s="45"/>
      <c r="H10" s="45"/>
      <c r="I10" s="43">
        <v>31773.461899999998</v>
      </c>
      <c r="J10" s="44">
        <v>23.075161810631201</v>
      </c>
      <c r="K10" s="45"/>
      <c r="L10" s="45"/>
      <c r="M10" s="45"/>
      <c r="N10" s="43">
        <v>2404227.1554999999</v>
      </c>
      <c r="O10" s="43">
        <v>15851782.412</v>
      </c>
      <c r="P10" s="43">
        <v>102451</v>
      </c>
      <c r="Q10" s="43">
        <v>97708</v>
      </c>
      <c r="R10" s="44">
        <v>4.8542596307364896</v>
      </c>
      <c r="S10" s="43">
        <v>1.3440133400357199</v>
      </c>
      <c r="T10" s="43">
        <v>1.52076742027265</v>
      </c>
      <c r="U10" s="46">
        <v>-13.1512147217398</v>
      </c>
    </row>
    <row r="11" spans="1:23" ht="12" thickBot="1">
      <c r="A11" s="71"/>
      <c r="B11" s="60" t="s">
        <v>9</v>
      </c>
      <c r="C11" s="61"/>
      <c r="D11" s="43">
        <v>37664.910499999998</v>
      </c>
      <c r="E11" s="43">
        <v>45930</v>
      </c>
      <c r="F11" s="44">
        <v>82.005030481166997</v>
      </c>
      <c r="G11" s="45"/>
      <c r="H11" s="45"/>
      <c r="I11" s="43">
        <v>7476.0308999999997</v>
      </c>
      <c r="J11" s="44">
        <v>19.848795074131399</v>
      </c>
      <c r="K11" s="45"/>
      <c r="L11" s="45"/>
      <c r="M11" s="45"/>
      <c r="N11" s="43">
        <v>633572.69059999997</v>
      </c>
      <c r="O11" s="43">
        <v>5312095.9850000003</v>
      </c>
      <c r="P11" s="43">
        <v>2316</v>
      </c>
      <c r="Q11" s="43">
        <v>2320</v>
      </c>
      <c r="R11" s="44">
        <v>-0.17241379310344301</v>
      </c>
      <c r="S11" s="43">
        <v>16.262914723661499</v>
      </c>
      <c r="T11" s="43">
        <v>16.214709525862101</v>
      </c>
      <c r="U11" s="46">
        <v>0.29641179713796001</v>
      </c>
    </row>
    <row r="12" spans="1:23" ht="12" thickBot="1">
      <c r="A12" s="71"/>
      <c r="B12" s="60" t="s">
        <v>10</v>
      </c>
      <c r="C12" s="61"/>
      <c r="D12" s="43">
        <v>152945.109</v>
      </c>
      <c r="E12" s="43">
        <v>157054</v>
      </c>
      <c r="F12" s="44">
        <v>97.383771823703995</v>
      </c>
      <c r="G12" s="45"/>
      <c r="H12" s="45"/>
      <c r="I12" s="43">
        <v>894.54570000000001</v>
      </c>
      <c r="J12" s="44">
        <v>0.58488022653931404</v>
      </c>
      <c r="K12" s="45"/>
      <c r="L12" s="45"/>
      <c r="M12" s="45"/>
      <c r="N12" s="43">
        <v>2233899.1298000002</v>
      </c>
      <c r="O12" s="43">
        <v>20292262.157299999</v>
      </c>
      <c r="P12" s="43">
        <v>1987</v>
      </c>
      <c r="Q12" s="43">
        <v>1842</v>
      </c>
      <c r="R12" s="44">
        <v>7.8718783930510403</v>
      </c>
      <c r="S12" s="43">
        <v>76.972878208354302</v>
      </c>
      <c r="T12" s="43">
        <v>70.005138653637403</v>
      </c>
      <c r="U12" s="46">
        <v>9.0522008750359095</v>
      </c>
    </row>
    <row r="13" spans="1:23" ht="12" thickBot="1">
      <c r="A13" s="71"/>
      <c r="B13" s="60" t="s">
        <v>11</v>
      </c>
      <c r="C13" s="61"/>
      <c r="D13" s="43">
        <v>274081.01939999999</v>
      </c>
      <c r="E13" s="43">
        <v>353766</v>
      </c>
      <c r="F13" s="44">
        <v>77.4752292193145</v>
      </c>
      <c r="G13" s="45"/>
      <c r="H13" s="45"/>
      <c r="I13" s="43">
        <v>51693.084499999997</v>
      </c>
      <c r="J13" s="44">
        <v>18.860512345277701</v>
      </c>
      <c r="K13" s="45"/>
      <c r="L13" s="45"/>
      <c r="M13" s="45"/>
      <c r="N13" s="43">
        <v>4249176.8117000004</v>
      </c>
      <c r="O13" s="43">
        <v>28005513.3259</v>
      </c>
      <c r="P13" s="43">
        <v>12136</v>
      </c>
      <c r="Q13" s="43">
        <v>11838</v>
      </c>
      <c r="R13" s="44">
        <v>2.5173171143774402</v>
      </c>
      <c r="S13" s="43">
        <v>22.584131460118702</v>
      </c>
      <c r="T13" s="43">
        <v>22.087573162696401</v>
      </c>
      <c r="U13" s="46">
        <v>2.1987044234980999</v>
      </c>
    </row>
    <row r="14" spans="1:23" ht="12" thickBot="1">
      <c r="A14" s="71"/>
      <c r="B14" s="60" t="s">
        <v>12</v>
      </c>
      <c r="C14" s="61"/>
      <c r="D14" s="43">
        <v>136230.7928</v>
      </c>
      <c r="E14" s="43">
        <v>152827</v>
      </c>
      <c r="F14" s="44">
        <v>89.140526739385095</v>
      </c>
      <c r="G14" s="45"/>
      <c r="H14" s="45"/>
      <c r="I14" s="43">
        <v>15060.233</v>
      </c>
      <c r="J14" s="44">
        <v>11.0549404363446</v>
      </c>
      <c r="K14" s="45"/>
      <c r="L14" s="45"/>
      <c r="M14" s="45"/>
      <c r="N14" s="43">
        <v>2168419.7192000002</v>
      </c>
      <c r="O14" s="43">
        <v>15582419.441500001</v>
      </c>
      <c r="P14" s="43">
        <v>2750</v>
      </c>
      <c r="Q14" s="43">
        <v>2584</v>
      </c>
      <c r="R14" s="44">
        <v>6.4241486068111504</v>
      </c>
      <c r="S14" s="43">
        <v>49.538470109090902</v>
      </c>
      <c r="T14" s="43">
        <v>50.072343111455098</v>
      </c>
      <c r="U14" s="46">
        <v>-1.0776937624204701</v>
      </c>
    </row>
    <row r="15" spans="1:23" ht="12" thickBot="1">
      <c r="A15" s="71"/>
      <c r="B15" s="60" t="s">
        <v>13</v>
      </c>
      <c r="C15" s="61"/>
      <c r="D15" s="43">
        <v>98063.637300000002</v>
      </c>
      <c r="E15" s="43">
        <v>93326</v>
      </c>
      <c r="F15" s="44">
        <v>105.07643882733601</v>
      </c>
      <c r="G15" s="45"/>
      <c r="H15" s="45"/>
      <c r="I15" s="43">
        <v>12073.7381</v>
      </c>
      <c r="J15" s="44">
        <v>12.312145900792499</v>
      </c>
      <c r="K15" s="45"/>
      <c r="L15" s="45"/>
      <c r="M15" s="45"/>
      <c r="N15" s="43">
        <v>1408920.8962000001</v>
      </c>
      <c r="O15" s="43">
        <v>10416471.807399999</v>
      </c>
      <c r="P15" s="43">
        <v>5296</v>
      </c>
      <c r="Q15" s="43">
        <v>4793</v>
      </c>
      <c r="R15" s="44">
        <v>10.4944711036929</v>
      </c>
      <c r="S15" s="43">
        <v>18.5165478285499</v>
      </c>
      <c r="T15" s="43">
        <v>17.901722783225502</v>
      </c>
      <c r="U15" s="46">
        <v>3.3204085935302601</v>
      </c>
    </row>
    <row r="16" spans="1:23" ht="12" thickBot="1">
      <c r="A16" s="71"/>
      <c r="B16" s="60" t="s">
        <v>14</v>
      </c>
      <c r="C16" s="61"/>
      <c r="D16" s="43">
        <v>831439.45810000005</v>
      </c>
      <c r="E16" s="43">
        <v>929777</v>
      </c>
      <c r="F16" s="44">
        <v>89.423534686274195</v>
      </c>
      <c r="G16" s="45"/>
      <c r="H16" s="45"/>
      <c r="I16" s="43">
        <v>78583.806800000006</v>
      </c>
      <c r="J16" s="44">
        <v>9.4515368538773998</v>
      </c>
      <c r="K16" s="45"/>
      <c r="L16" s="45"/>
      <c r="M16" s="45"/>
      <c r="N16" s="43">
        <v>14183619.9977</v>
      </c>
      <c r="O16" s="43">
        <v>90118474.842399999</v>
      </c>
      <c r="P16" s="43">
        <v>63952</v>
      </c>
      <c r="Q16" s="43">
        <v>63627</v>
      </c>
      <c r="R16" s="44">
        <v>0.51078944473257304</v>
      </c>
      <c r="S16" s="43">
        <v>13.0009922770203</v>
      </c>
      <c r="T16" s="43">
        <v>12.2817396891257</v>
      </c>
      <c r="U16" s="46">
        <v>5.5322899404062102</v>
      </c>
    </row>
    <row r="17" spans="1:21" ht="12" thickBot="1">
      <c r="A17" s="71"/>
      <c r="B17" s="60" t="s">
        <v>15</v>
      </c>
      <c r="C17" s="61"/>
      <c r="D17" s="43">
        <v>1271245.3676</v>
      </c>
      <c r="E17" s="43">
        <v>1371367</v>
      </c>
      <c r="F17" s="44">
        <v>92.699136525816897</v>
      </c>
      <c r="G17" s="45"/>
      <c r="H17" s="45"/>
      <c r="I17" s="43">
        <v>31970.105</v>
      </c>
      <c r="J17" s="44">
        <v>2.51486501463968</v>
      </c>
      <c r="K17" s="45"/>
      <c r="L17" s="45"/>
      <c r="M17" s="45"/>
      <c r="N17" s="43">
        <v>8146713.0329999998</v>
      </c>
      <c r="O17" s="43">
        <v>61937924.077299997</v>
      </c>
      <c r="P17" s="43">
        <v>12163</v>
      </c>
      <c r="Q17" s="43">
        <v>11244</v>
      </c>
      <c r="R17" s="44">
        <v>8.1732479544646104</v>
      </c>
      <c r="S17" s="43">
        <v>104.517419024912</v>
      </c>
      <c r="T17" s="43">
        <v>51.839454793667699</v>
      </c>
      <c r="U17" s="46">
        <v>50.401133823145898</v>
      </c>
    </row>
    <row r="18" spans="1:21" ht="12" thickBot="1">
      <c r="A18" s="71"/>
      <c r="B18" s="60" t="s">
        <v>16</v>
      </c>
      <c r="C18" s="61"/>
      <c r="D18" s="43">
        <v>1899775.4487999999</v>
      </c>
      <c r="E18" s="43">
        <v>1809214</v>
      </c>
      <c r="F18" s="44">
        <v>105.00556865025401</v>
      </c>
      <c r="G18" s="45"/>
      <c r="H18" s="45"/>
      <c r="I18" s="43">
        <v>274180.36739999999</v>
      </c>
      <c r="J18" s="44">
        <v>14.4322513259758</v>
      </c>
      <c r="K18" s="45"/>
      <c r="L18" s="45"/>
      <c r="M18" s="45"/>
      <c r="N18" s="43">
        <v>28397882.327100001</v>
      </c>
      <c r="O18" s="43">
        <v>159767536.82429999</v>
      </c>
      <c r="P18" s="43">
        <v>100935</v>
      </c>
      <c r="Q18" s="43">
        <v>97231</v>
      </c>
      <c r="R18" s="44">
        <v>3.8094846293877498</v>
      </c>
      <c r="S18" s="43">
        <v>18.821770929806299</v>
      </c>
      <c r="T18" s="43">
        <v>18.326353921074599</v>
      </c>
      <c r="U18" s="46">
        <v>2.63214875252363</v>
      </c>
    </row>
    <row r="19" spans="1:21" ht="12" thickBot="1">
      <c r="A19" s="71"/>
      <c r="B19" s="60" t="s">
        <v>17</v>
      </c>
      <c r="C19" s="61"/>
      <c r="D19" s="43">
        <v>508723.61229999998</v>
      </c>
      <c r="E19" s="43">
        <v>559541</v>
      </c>
      <c r="F19" s="44">
        <v>90.918022504159694</v>
      </c>
      <c r="G19" s="45"/>
      <c r="H19" s="45"/>
      <c r="I19" s="43">
        <v>33081.268400000001</v>
      </c>
      <c r="J19" s="44">
        <v>6.50279790443295</v>
      </c>
      <c r="K19" s="45"/>
      <c r="L19" s="45"/>
      <c r="M19" s="45"/>
      <c r="N19" s="43">
        <v>8259120.7984999996</v>
      </c>
      <c r="O19" s="43">
        <v>55881670.264600001</v>
      </c>
      <c r="P19" s="43">
        <v>11652</v>
      </c>
      <c r="Q19" s="43">
        <v>11196</v>
      </c>
      <c r="R19" s="44">
        <v>4.0728831725616299</v>
      </c>
      <c r="S19" s="43">
        <v>43.659767619292801</v>
      </c>
      <c r="T19" s="43">
        <v>45.137065067881402</v>
      </c>
      <c r="U19" s="46">
        <v>-3.3836585239536401</v>
      </c>
    </row>
    <row r="20" spans="1:21" ht="12" thickBot="1">
      <c r="A20" s="71"/>
      <c r="B20" s="60" t="s">
        <v>18</v>
      </c>
      <c r="C20" s="61"/>
      <c r="D20" s="43">
        <v>1186663.1083</v>
      </c>
      <c r="E20" s="43">
        <v>1548038</v>
      </c>
      <c r="F20" s="44">
        <v>76.655941798586298</v>
      </c>
      <c r="G20" s="45"/>
      <c r="H20" s="45"/>
      <c r="I20" s="43">
        <v>-31582.763299999999</v>
      </c>
      <c r="J20" s="44">
        <v>-2.6614767981828602</v>
      </c>
      <c r="K20" s="45"/>
      <c r="L20" s="45"/>
      <c r="M20" s="45"/>
      <c r="N20" s="43">
        <v>14268354.844599999</v>
      </c>
      <c r="O20" s="43">
        <v>93579278.365199998</v>
      </c>
      <c r="P20" s="43">
        <v>39875</v>
      </c>
      <c r="Q20" s="43">
        <v>37885</v>
      </c>
      <c r="R20" s="44">
        <v>5.2527385508776696</v>
      </c>
      <c r="S20" s="43">
        <v>29.759576383699098</v>
      </c>
      <c r="T20" s="43">
        <v>27.457396716378501</v>
      </c>
      <c r="U20" s="46">
        <v>7.7359288910495998</v>
      </c>
    </row>
    <row r="21" spans="1:21" ht="12" thickBot="1">
      <c r="A21" s="71"/>
      <c r="B21" s="60" t="s">
        <v>19</v>
      </c>
      <c r="C21" s="61"/>
      <c r="D21" s="43">
        <v>388770.85029999999</v>
      </c>
      <c r="E21" s="43">
        <v>387334</v>
      </c>
      <c r="F21" s="44">
        <v>100.370958991465</v>
      </c>
      <c r="G21" s="45"/>
      <c r="H21" s="45"/>
      <c r="I21" s="43">
        <v>41779.193800000001</v>
      </c>
      <c r="J21" s="44">
        <v>10.7464831192361</v>
      </c>
      <c r="K21" s="45"/>
      <c r="L21" s="45"/>
      <c r="M21" s="45"/>
      <c r="N21" s="43">
        <v>5426121.7533</v>
      </c>
      <c r="O21" s="43">
        <v>33491641.125</v>
      </c>
      <c r="P21" s="43">
        <v>38040</v>
      </c>
      <c r="Q21" s="43">
        <v>35875</v>
      </c>
      <c r="R21" s="44">
        <v>6.0348432055748997</v>
      </c>
      <c r="S21" s="43">
        <v>10.220053898527899</v>
      </c>
      <c r="T21" s="43">
        <v>10.5023208167247</v>
      </c>
      <c r="U21" s="46">
        <v>-2.7618926573130298</v>
      </c>
    </row>
    <row r="22" spans="1:21" ht="12" thickBot="1">
      <c r="A22" s="71"/>
      <c r="B22" s="60" t="s">
        <v>20</v>
      </c>
      <c r="C22" s="61"/>
      <c r="D22" s="43">
        <v>1189609.0205999999</v>
      </c>
      <c r="E22" s="43">
        <v>1055462</v>
      </c>
      <c r="F22" s="44">
        <v>112.709791598371</v>
      </c>
      <c r="G22" s="45"/>
      <c r="H22" s="45"/>
      <c r="I22" s="43">
        <v>158063.66529999999</v>
      </c>
      <c r="J22" s="44">
        <v>13.2870264568335</v>
      </c>
      <c r="K22" s="45"/>
      <c r="L22" s="45"/>
      <c r="M22" s="45"/>
      <c r="N22" s="43">
        <v>19425155.917599998</v>
      </c>
      <c r="O22" s="43">
        <v>121058493.17030001</v>
      </c>
      <c r="P22" s="43">
        <v>80317</v>
      </c>
      <c r="Q22" s="43">
        <v>80541</v>
      </c>
      <c r="R22" s="44">
        <v>-0.27811921878298002</v>
      </c>
      <c r="S22" s="43">
        <v>14.811422495860199</v>
      </c>
      <c r="T22" s="43">
        <v>14.713957189506001</v>
      </c>
      <c r="U22" s="46">
        <v>0.658041497239229</v>
      </c>
    </row>
    <row r="23" spans="1:21" ht="12" thickBot="1">
      <c r="A23" s="71"/>
      <c r="B23" s="60" t="s">
        <v>21</v>
      </c>
      <c r="C23" s="61"/>
      <c r="D23" s="43">
        <v>2490335.2444000002</v>
      </c>
      <c r="E23" s="43">
        <v>2548482</v>
      </c>
      <c r="F23" s="44">
        <v>97.718376837662603</v>
      </c>
      <c r="G23" s="45"/>
      <c r="H23" s="45"/>
      <c r="I23" s="43">
        <v>179165.97099999999</v>
      </c>
      <c r="J23" s="44">
        <v>7.1944518876681096</v>
      </c>
      <c r="K23" s="45"/>
      <c r="L23" s="45"/>
      <c r="M23" s="45"/>
      <c r="N23" s="43">
        <v>38186954.901500002</v>
      </c>
      <c r="O23" s="43">
        <v>244721758.1259</v>
      </c>
      <c r="P23" s="43">
        <v>88557</v>
      </c>
      <c r="Q23" s="43">
        <v>85929</v>
      </c>
      <c r="R23" s="44">
        <v>3.05833886115281</v>
      </c>
      <c r="S23" s="43">
        <v>28.121269288706699</v>
      </c>
      <c r="T23" s="43">
        <v>30.752258650746501</v>
      </c>
      <c r="U23" s="46">
        <v>-9.3558698756760101</v>
      </c>
    </row>
    <row r="24" spans="1:21" ht="12" thickBot="1">
      <c r="A24" s="71"/>
      <c r="B24" s="60" t="s">
        <v>22</v>
      </c>
      <c r="C24" s="61"/>
      <c r="D24" s="43">
        <v>378889.93550000002</v>
      </c>
      <c r="E24" s="43">
        <v>392673</v>
      </c>
      <c r="F24" s="44">
        <v>96.489938320179903</v>
      </c>
      <c r="G24" s="45"/>
      <c r="H24" s="45"/>
      <c r="I24" s="43">
        <v>55481.595399999998</v>
      </c>
      <c r="J24" s="44">
        <v>14.6431958734359</v>
      </c>
      <c r="K24" s="45"/>
      <c r="L24" s="45"/>
      <c r="M24" s="45"/>
      <c r="N24" s="43">
        <v>5288504.1070999997</v>
      </c>
      <c r="O24" s="43">
        <v>28516831.6118</v>
      </c>
      <c r="P24" s="43">
        <v>41498</v>
      </c>
      <c r="Q24" s="43">
        <v>39925</v>
      </c>
      <c r="R24" s="44">
        <v>3.9398872886662599</v>
      </c>
      <c r="S24" s="43">
        <v>9.1303179791797202</v>
      </c>
      <c r="T24" s="43">
        <v>8.8171215504070108</v>
      </c>
      <c r="U24" s="46">
        <v>3.4302904837148498</v>
      </c>
    </row>
    <row r="25" spans="1:21" ht="12" thickBot="1">
      <c r="A25" s="71"/>
      <c r="B25" s="60" t="s">
        <v>23</v>
      </c>
      <c r="C25" s="61"/>
      <c r="D25" s="43">
        <v>249403.889</v>
      </c>
      <c r="E25" s="43">
        <v>262102</v>
      </c>
      <c r="F25" s="44">
        <v>95.155278860901504</v>
      </c>
      <c r="G25" s="45"/>
      <c r="H25" s="45"/>
      <c r="I25" s="43">
        <v>21088.266</v>
      </c>
      <c r="J25" s="44">
        <v>8.4554679899157499</v>
      </c>
      <c r="K25" s="45"/>
      <c r="L25" s="45"/>
      <c r="M25" s="45"/>
      <c r="N25" s="43">
        <v>3621188.7785</v>
      </c>
      <c r="O25" s="43">
        <v>21260420.364399999</v>
      </c>
      <c r="P25" s="43">
        <v>21352</v>
      </c>
      <c r="Q25" s="43">
        <v>20238</v>
      </c>
      <c r="R25" s="44">
        <v>5.5044964917482</v>
      </c>
      <c r="S25" s="43">
        <v>11.6805867834395</v>
      </c>
      <c r="T25" s="43">
        <v>11.5444260598873</v>
      </c>
      <c r="U25" s="46">
        <v>1.1657010566044299</v>
      </c>
    </row>
    <row r="26" spans="1:21" ht="12" thickBot="1">
      <c r="A26" s="71"/>
      <c r="B26" s="60" t="s">
        <v>24</v>
      </c>
      <c r="C26" s="61"/>
      <c r="D26" s="43">
        <v>575072.95970000001</v>
      </c>
      <c r="E26" s="43">
        <v>532173</v>
      </c>
      <c r="F26" s="44">
        <v>108.06128076772001</v>
      </c>
      <c r="G26" s="45"/>
      <c r="H26" s="45"/>
      <c r="I26" s="43">
        <v>87218.014999999999</v>
      </c>
      <c r="J26" s="44">
        <v>15.166426021056401</v>
      </c>
      <c r="K26" s="45"/>
      <c r="L26" s="45"/>
      <c r="M26" s="45"/>
      <c r="N26" s="43">
        <v>9453566.7115000002</v>
      </c>
      <c r="O26" s="43">
        <v>57495659.607500002</v>
      </c>
      <c r="P26" s="43">
        <v>46955</v>
      </c>
      <c r="Q26" s="43">
        <v>46158</v>
      </c>
      <c r="R26" s="44">
        <v>1.7266779323194199</v>
      </c>
      <c r="S26" s="43">
        <v>12.247321045682</v>
      </c>
      <c r="T26" s="43">
        <v>12.538528415442601</v>
      </c>
      <c r="U26" s="46">
        <v>-2.37772300305007</v>
      </c>
    </row>
    <row r="27" spans="1:21" ht="12" thickBot="1">
      <c r="A27" s="71"/>
      <c r="B27" s="60" t="s">
        <v>25</v>
      </c>
      <c r="C27" s="61"/>
      <c r="D27" s="43">
        <v>314609.9877</v>
      </c>
      <c r="E27" s="43">
        <v>301217</v>
      </c>
      <c r="F27" s="44">
        <v>104.446292108347</v>
      </c>
      <c r="G27" s="45"/>
      <c r="H27" s="45"/>
      <c r="I27" s="43">
        <v>90626.507700000002</v>
      </c>
      <c r="J27" s="44">
        <v>28.8059855831462</v>
      </c>
      <c r="K27" s="45"/>
      <c r="L27" s="45"/>
      <c r="M27" s="45"/>
      <c r="N27" s="43">
        <v>4017172.4172</v>
      </c>
      <c r="O27" s="43">
        <v>23566575.442400001</v>
      </c>
      <c r="P27" s="43">
        <v>44233</v>
      </c>
      <c r="Q27" s="43">
        <v>42651</v>
      </c>
      <c r="R27" s="44">
        <v>3.7091744624979399</v>
      </c>
      <c r="S27" s="43">
        <v>7.1125627404878697</v>
      </c>
      <c r="T27" s="43">
        <v>6.8512375465991404</v>
      </c>
      <c r="U27" s="46">
        <v>3.67413551800604</v>
      </c>
    </row>
    <row r="28" spans="1:21" ht="12" thickBot="1">
      <c r="A28" s="71"/>
      <c r="B28" s="60" t="s">
        <v>26</v>
      </c>
      <c r="C28" s="61"/>
      <c r="D28" s="43">
        <v>1051238.1773999999</v>
      </c>
      <c r="E28" s="43">
        <v>915225</v>
      </c>
      <c r="F28" s="44">
        <v>114.86117374416099</v>
      </c>
      <c r="G28" s="45"/>
      <c r="H28" s="45"/>
      <c r="I28" s="43">
        <v>31082.472099999999</v>
      </c>
      <c r="J28" s="44">
        <v>2.95674879092343</v>
      </c>
      <c r="K28" s="45"/>
      <c r="L28" s="45"/>
      <c r="M28" s="45"/>
      <c r="N28" s="43">
        <v>14765165.936000001</v>
      </c>
      <c r="O28" s="43">
        <v>82831129.861399993</v>
      </c>
      <c r="P28" s="43">
        <v>58007</v>
      </c>
      <c r="Q28" s="43">
        <v>51767</v>
      </c>
      <c r="R28" s="44">
        <v>12.0540112426836</v>
      </c>
      <c r="S28" s="43">
        <v>18.122608950643901</v>
      </c>
      <c r="T28" s="43">
        <v>17.555267728475702</v>
      </c>
      <c r="U28" s="46">
        <v>3.1305714520097299</v>
      </c>
    </row>
    <row r="29" spans="1:21" ht="12" thickBot="1">
      <c r="A29" s="71"/>
      <c r="B29" s="60" t="s">
        <v>27</v>
      </c>
      <c r="C29" s="61"/>
      <c r="D29" s="43">
        <v>776114.82279999997</v>
      </c>
      <c r="E29" s="43">
        <v>620011</v>
      </c>
      <c r="F29" s="44">
        <v>125.17758923632</v>
      </c>
      <c r="G29" s="45"/>
      <c r="H29" s="45"/>
      <c r="I29" s="43">
        <v>112408.5441</v>
      </c>
      <c r="J29" s="44">
        <v>14.4834940395111</v>
      </c>
      <c r="K29" s="45"/>
      <c r="L29" s="45"/>
      <c r="M29" s="45"/>
      <c r="N29" s="43">
        <v>10944619.233899999</v>
      </c>
      <c r="O29" s="43">
        <v>59085025.164800003</v>
      </c>
      <c r="P29" s="43">
        <v>120403</v>
      </c>
      <c r="Q29" s="43">
        <v>117765</v>
      </c>
      <c r="R29" s="44">
        <v>2.2400543455186201</v>
      </c>
      <c r="S29" s="43">
        <v>6.4459757879786999</v>
      </c>
      <c r="T29" s="43">
        <v>6.4262580257292097</v>
      </c>
      <c r="U29" s="46">
        <v>0.30589258939305303</v>
      </c>
    </row>
    <row r="30" spans="1:21" ht="12" thickBot="1">
      <c r="A30" s="71"/>
      <c r="B30" s="60" t="s">
        <v>28</v>
      </c>
      <c r="C30" s="61"/>
      <c r="D30" s="43">
        <v>1397334.2078</v>
      </c>
      <c r="E30" s="43">
        <v>1119348</v>
      </c>
      <c r="F30" s="44">
        <v>124.834654441693</v>
      </c>
      <c r="G30" s="45"/>
      <c r="H30" s="45"/>
      <c r="I30" s="43">
        <v>206834.5674</v>
      </c>
      <c r="J30" s="44">
        <v>14.8020828693263</v>
      </c>
      <c r="K30" s="45"/>
      <c r="L30" s="45"/>
      <c r="M30" s="45"/>
      <c r="N30" s="43">
        <v>20249869.364799999</v>
      </c>
      <c r="O30" s="43">
        <v>122630061.8554</v>
      </c>
      <c r="P30" s="43">
        <v>97811</v>
      </c>
      <c r="Q30" s="43">
        <v>87675</v>
      </c>
      <c r="R30" s="44">
        <v>11.560878243513001</v>
      </c>
      <c r="S30" s="43">
        <v>14.2860640193843</v>
      </c>
      <c r="T30" s="43">
        <v>13.5960563250642</v>
      </c>
      <c r="U30" s="46">
        <v>4.8299356168634997</v>
      </c>
    </row>
    <row r="31" spans="1:21" ht="12" thickBot="1">
      <c r="A31" s="71"/>
      <c r="B31" s="60" t="s">
        <v>29</v>
      </c>
      <c r="C31" s="61"/>
      <c r="D31" s="43">
        <v>864803.66570000001</v>
      </c>
      <c r="E31" s="43">
        <v>915187</v>
      </c>
      <c r="F31" s="44">
        <v>94.4947497833776</v>
      </c>
      <c r="G31" s="45"/>
      <c r="H31" s="45"/>
      <c r="I31" s="43">
        <v>40919.698100000001</v>
      </c>
      <c r="J31" s="44">
        <v>4.7316749133895399</v>
      </c>
      <c r="K31" s="45"/>
      <c r="L31" s="45"/>
      <c r="M31" s="45"/>
      <c r="N31" s="43">
        <v>13646273.4879</v>
      </c>
      <c r="O31" s="43">
        <v>90592646.347000003</v>
      </c>
      <c r="P31" s="43">
        <v>38746</v>
      </c>
      <c r="Q31" s="43">
        <v>36536</v>
      </c>
      <c r="R31" s="44">
        <v>6.04882855266038</v>
      </c>
      <c r="S31" s="43">
        <v>22.3198179347546</v>
      </c>
      <c r="T31" s="43">
        <v>23.121582337968</v>
      </c>
      <c r="U31" s="46">
        <v>-3.59216372444076</v>
      </c>
    </row>
    <row r="32" spans="1:21" ht="12" thickBot="1">
      <c r="A32" s="71"/>
      <c r="B32" s="60" t="s">
        <v>30</v>
      </c>
      <c r="C32" s="61"/>
      <c r="D32" s="43">
        <v>146585.81589999999</v>
      </c>
      <c r="E32" s="43">
        <v>149999</v>
      </c>
      <c r="F32" s="44">
        <v>97.7245287635251</v>
      </c>
      <c r="G32" s="45"/>
      <c r="H32" s="45"/>
      <c r="I32" s="43">
        <v>37605.707399999999</v>
      </c>
      <c r="J32" s="44">
        <v>25.654397165994801</v>
      </c>
      <c r="K32" s="45"/>
      <c r="L32" s="45"/>
      <c r="M32" s="45"/>
      <c r="N32" s="43">
        <v>2166589.2009000001</v>
      </c>
      <c r="O32" s="43">
        <v>14541751.192199999</v>
      </c>
      <c r="P32" s="43">
        <v>29857</v>
      </c>
      <c r="Q32" s="43">
        <v>29613</v>
      </c>
      <c r="R32" s="44">
        <v>0.82396244892446502</v>
      </c>
      <c r="S32" s="43">
        <v>4.9095962722309698</v>
      </c>
      <c r="T32" s="43">
        <v>4.7152052882180104</v>
      </c>
      <c r="U32" s="46">
        <v>3.9594087422716302</v>
      </c>
    </row>
    <row r="33" spans="1:21" ht="12" thickBot="1">
      <c r="A33" s="71"/>
      <c r="B33" s="60" t="s">
        <v>31</v>
      </c>
      <c r="C33" s="61"/>
      <c r="D33" s="43">
        <v>129.85290000000001</v>
      </c>
      <c r="E33" s="45"/>
      <c r="F33" s="45"/>
      <c r="G33" s="45"/>
      <c r="H33" s="45"/>
      <c r="I33" s="43">
        <v>17.4102</v>
      </c>
      <c r="J33" s="44">
        <v>13.4076327906423</v>
      </c>
      <c r="K33" s="45"/>
      <c r="L33" s="45"/>
      <c r="M33" s="45"/>
      <c r="N33" s="43">
        <v>2466.6203999999998</v>
      </c>
      <c r="O33" s="43">
        <v>12136.129499999999</v>
      </c>
      <c r="P33" s="43">
        <v>27</v>
      </c>
      <c r="Q33" s="43">
        <v>26</v>
      </c>
      <c r="R33" s="44">
        <v>3.8461538461538498</v>
      </c>
      <c r="S33" s="43">
        <v>4.8093666666666701</v>
      </c>
      <c r="T33" s="43">
        <v>2.8731076923076899</v>
      </c>
      <c r="U33" s="46">
        <v>40.260165393065797</v>
      </c>
    </row>
    <row r="34" spans="1:21" ht="12" thickBot="1">
      <c r="A34" s="71"/>
      <c r="B34" s="60" t="s">
        <v>40</v>
      </c>
      <c r="C34" s="61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3">
        <v>3.9</v>
      </c>
      <c r="O34" s="43">
        <v>25.9</v>
      </c>
      <c r="P34" s="45"/>
      <c r="Q34" s="43">
        <v>1</v>
      </c>
      <c r="R34" s="45"/>
      <c r="S34" s="45"/>
      <c r="T34" s="43">
        <v>3.9</v>
      </c>
      <c r="U34" s="47"/>
    </row>
    <row r="35" spans="1:21" ht="12" thickBot="1">
      <c r="A35" s="71"/>
      <c r="B35" s="60" t="s">
        <v>32</v>
      </c>
      <c r="C35" s="61"/>
      <c r="D35" s="43">
        <v>216889.57930000001</v>
      </c>
      <c r="E35" s="43">
        <v>146281</v>
      </c>
      <c r="F35" s="44">
        <v>148.269139054286</v>
      </c>
      <c r="G35" s="45"/>
      <c r="H35" s="45"/>
      <c r="I35" s="43">
        <v>23757.257799999999</v>
      </c>
      <c r="J35" s="44">
        <v>10.9536188306858</v>
      </c>
      <c r="K35" s="45"/>
      <c r="L35" s="45"/>
      <c r="M35" s="45"/>
      <c r="N35" s="43">
        <v>2593731.0564000001</v>
      </c>
      <c r="O35" s="43">
        <v>10383030.556</v>
      </c>
      <c r="P35" s="43">
        <v>18649</v>
      </c>
      <c r="Q35" s="43">
        <v>17359</v>
      </c>
      <c r="R35" s="44">
        <v>7.4313036465234203</v>
      </c>
      <c r="S35" s="43">
        <v>11.6300916563891</v>
      </c>
      <c r="T35" s="43">
        <v>11.419823469093799</v>
      </c>
      <c r="U35" s="46">
        <v>1.8079667255221401</v>
      </c>
    </row>
    <row r="36" spans="1:21" ht="12" customHeight="1" thickBot="1">
      <c r="A36" s="71"/>
      <c r="B36" s="60" t="s">
        <v>41</v>
      </c>
      <c r="C36" s="61"/>
      <c r="D36" s="45"/>
      <c r="E36" s="43">
        <v>658718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7"/>
    </row>
    <row r="37" spans="1:21" ht="12" thickBot="1">
      <c r="A37" s="71"/>
      <c r="B37" s="60" t="s">
        <v>42</v>
      </c>
      <c r="C37" s="61"/>
      <c r="D37" s="45"/>
      <c r="E37" s="43">
        <v>282823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7"/>
    </row>
    <row r="38" spans="1:21" ht="12" thickBot="1">
      <c r="A38" s="71"/>
      <c r="B38" s="60" t="s">
        <v>43</v>
      </c>
      <c r="C38" s="61"/>
      <c r="D38" s="45"/>
      <c r="E38" s="43">
        <v>308467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/>
    </row>
    <row r="39" spans="1:21" ht="12" customHeight="1" thickBot="1">
      <c r="A39" s="71"/>
      <c r="B39" s="60" t="s">
        <v>33</v>
      </c>
      <c r="C39" s="61"/>
      <c r="D39" s="43">
        <v>353507.69199999998</v>
      </c>
      <c r="E39" s="43">
        <v>416405</v>
      </c>
      <c r="F39" s="44">
        <v>84.8951602406311</v>
      </c>
      <c r="G39" s="45"/>
      <c r="H39" s="45"/>
      <c r="I39" s="43">
        <v>17567.972099999999</v>
      </c>
      <c r="J39" s="44">
        <v>4.9696152297585696</v>
      </c>
      <c r="K39" s="45"/>
      <c r="L39" s="45"/>
      <c r="M39" s="45"/>
      <c r="N39" s="43">
        <v>5085758.3526999997</v>
      </c>
      <c r="O39" s="43">
        <v>33065394.8671</v>
      </c>
      <c r="P39" s="43">
        <v>561</v>
      </c>
      <c r="Q39" s="43">
        <v>514</v>
      </c>
      <c r="R39" s="44">
        <v>9.1439688715953196</v>
      </c>
      <c r="S39" s="43">
        <v>630.13848841354695</v>
      </c>
      <c r="T39" s="43">
        <v>646.89630544747104</v>
      </c>
      <c r="U39" s="46">
        <v>-2.6593863637997299</v>
      </c>
    </row>
    <row r="40" spans="1:21" ht="12" thickBot="1">
      <c r="A40" s="71"/>
      <c r="B40" s="60" t="s">
        <v>34</v>
      </c>
      <c r="C40" s="61"/>
      <c r="D40" s="43">
        <v>519129.58240000001</v>
      </c>
      <c r="E40" s="43">
        <v>439767</v>
      </c>
      <c r="F40" s="44">
        <v>118.04650699120199</v>
      </c>
      <c r="G40" s="45"/>
      <c r="H40" s="45"/>
      <c r="I40" s="43">
        <v>12393.6185</v>
      </c>
      <c r="J40" s="44">
        <v>2.3873843680228699</v>
      </c>
      <c r="K40" s="45"/>
      <c r="L40" s="45"/>
      <c r="M40" s="45"/>
      <c r="N40" s="43">
        <v>6285089.9981000004</v>
      </c>
      <c r="O40" s="43">
        <v>47129488.444899999</v>
      </c>
      <c r="P40" s="43">
        <v>2323</v>
      </c>
      <c r="Q40" s="43">
        <v>1714</v>
      </c>
      <c r="R40" s="44">
        <v>35.530921820303398</v>
      </c>
      <c r="S40" s="43">
        <v>223.47377632371899</v>
      </c>
      <c r="T40" s="43">
        <v>186.493003208868</v>
      </c>
      <c r="U40" s="46">
        <v>16.5481488357191</v>
      </c>
    </row>
    <row r="41" spans="1:21" ht="12" thickBot="1">
      <c r="A41" s="71"/>
      <c r="B41" s="60" t="s">
        <v>44</v>
      </c>
      <c r="C41" s="61"/>
      <c r="D41" s="45"/>
      <c r="E41" s="43">
        <v>179772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7"/>
    </row>
    <row r="42" spans="1:21" ht="12" thickBot="1">
      <c r="A42" s="71"/>
      <c r="B42" s="60" t="s">
        <v>45</v>
      </c>
      <c r="C42" s="61"/>
      <c r="D42" s="45"/>
      <c r="E42" s="43">
        <v>80195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7"/>
    </row>
    <row r="43" spans="1:21" ht="12" thickBot="1">
      <c r="A43" s="72"/>
      <c r="B43" s="60" t="s">
        <v>35</v>
      </c>
      <c r="C43" s="61"/>
      <c r="D43" s="48">
        <v>20723.463100000001</v>
      </c>
      <c r="E43" s="49"/>
      <c r="F43" s="49"/>
      <c r="G43" s="49"/>
      <c r="H43" s="49"/>
      <c r="I43" s="48">
        <v>2841.6614</v>
      </c>
      <c r="J43" s="50">
        <v>13.7122902011489</v>
      </c>
      <c r="K43" s="49"/>
      <c r="L43" s="49"/>
      <c r="M43" s="49"/>
      <c r="N43" s="48">
        <v>563015.06550000003</v>
      </c>
      <c r="O43" s="48">
        <v>4144181.8276</v>
      </c>
      <c r="P43" s="48">
        <v>46</v>
      </c>
      <c r="Q43" s="48">
        <v>48</v>
      </c>
      <c r="R43" s="50">
        <v>-4.1666666666666599</v>
      </c>
      <c r="S43" s="48">
        <v>450.51006739130401</v>
      </c>
      <c r="T43" s="48">
        <v>1106.5711187500001</v>
      </c>
      <c r="U43" s="51">
        <v>-145.62627982047999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topLeftCell="A10" workbookViewId="0">
      <selection activeCell="A10" sqref="A1:XFD1048576"/>
    </sheetView>
  </sheetViews>
  <sheetFormatPr defaultRowHeight="13.5"/>
  <cols>
    <col min="1" max="1" width="9" style="28"/>
    <col min="2" max="2" width="9" style="29"/>
    <col min="3" max="8" width="9" style="28"/>
    <col min="9" max="16384" width="9" style="3"/>
  </cols>
  <sheetData>
    <row r="1" spans="1:8" ht="14.25">
      <c r="A1" s="52" t="s">
        <v>53</v>
      </c>
      <c r="B1" s="53" t="s">
        <v>36</v>
      </c>
      <c r="C1" s="52" t="s">
        <v>37</v>
      </c>
      <c r="D1" s="52" t="s">
        <v>38</v>
      </c>
      <c r="E1" s="52" t="s">
        <v>39</v>
      </c>
      <c r="F1" s="52" t="s">
        <v>46</v>
      </c>
      <c r="G1" s="52" t="s">
        <v>39</v>
      </c>
      <c r="H1" s="52" t="s">
        <v>47</v>
      </c>
    </row>
    <row r="2" spans="1:8" ht="14.25">
      <c r="A2" s="54">
        <v>1</v>
      </c>
      <c r="B2" s="55">
        <v>12</v>
      </c>
      <c r="C2" s="54">
        <v>47611</v>
      </c>
      <c r="D2" s="54">
        <v>476073.50434957299</v>
      </c>
      <c r="E2" s="54">
        <v>370584.153923932</v>
      </c>
      <c r="F2" s="54">
        <v>105489.35042564099</v>
      </c>
      <c r="G2" s="54">
        <v>370584.153923932</v>
      </c>
      <c r="H2" s="54">
        <v>0.221582065504284</v>
      </c>
    </row>
    <row r="3" spans="1:8" ht="14.25">
      <c r="A3" s="54">
        <v>2</v>
      </c>
      <c r="B3" s="55">
        <v>13</v>
      </c>
      <c r="C3" s="54">
        <v>17282.718000000001</v>
      </c>
      <c r="D3" s="54">
        <v>125168.478356425</v>
      </c>
      <c r="E3" s="54">
        <v>99220.232736464706</v>
      </c>
      <c r="F3" s="54">
        <v>25948.2456199607</v>
      </c>
      <c r="G3" s="54">
        <v>99220.232736464706</v>
      </c>
      <c r="H3" s="54">
        <v>0.20730655162293599</v>
      </c>
    </row>
    <row r="4" spans="1:8" ht="14.25">
      <c r="A4" s="54">
        <v>3</v>
      </c>
      <c r="B4" s="55">
        <v>14</v>
      </c>
      <c r="C4" s="54">
        <v>120516</v>
      </c>
      <c r="D4" s="54">
        <v>137697.95011111099</v>
      </c>
      <c r="E4" s="54">
        <v>105922.04774017099</v>
      </c>
      <c r="F4" s="54">
        <v>31775.902370940199</v>
      </c>
      <c r="G4" s="54">
        <v>105922.04774017099</v>
      </c>
      <c r="H4" s="54">
        <v>0.23076525355170199</v>
      </c>
    </row>
    <row r="5" spans="1:8" ht="14.25">
      <c r="A5" s="54">
        <v>4</v>
      </c>
      <c r="B5" s="55">
        <v>15</v>
      </c>
      <c r="C5" s="54">
        <v>3155</v>
      </c>
      <c r="D5" s="54">
        <v>37664.936371794902</v>
      </c>
      <c r="E5" s="54">
        <v>30188.8795452991</v>
      </c>
      <c r="F5" s="54">
        <v>7476.0568264957301</v>
      </c>
      <c r="G5" s="54">
        <v>30188.8795452991</v>
      </c>
      <c r="H5" s="54">
        <v>0.19848850274692401</v>
      </c>
    </row>
    <row r="6" spans="1:8" ht="14.25">
      <c r="A6" s="54">
        <v>5</v>
      </c>
      <c r="B6" s="55">
        <v>16</v>
      </c>
      <c r="C6" s="54">
        <v>3070</v>
      </c>
      <c r="D6" s="54">
        <v>152945.12354017099</v>
      </c>
      <c r="E6" s="54">
        <v>152050.56014102601</v>
      </c>
      <c r="F6" s="54">
        <v>894.56339914529894</v>
      </c>
      <c r="G6" s="54">
        <v>152050.56014102601</v>
      </c>
      <c r="H6" s="54">
        <v>5.8489174315540897E-3</v>
      </c>
    </row>
    <row r="7" spans="1:8" ht="14.25">
      <c r="A7" s="54">
        <v>6</v>
      </c>
      <c r="B7" s="55">
        <v>17</v>
      </c>
      <c r="C7" s="54">
        <v>19235</v>
      </c>
      <c r="D7" s="54">
        <v>274081.16950000002</v>
      </c>
      <c r="E7" s="54">
        <v>222387.93422905999</v>
      </c>
      <c r="F7" s="54">
        <v>51693.235270940197</v>
      </c>
      <c r="G7" s="54">
        <v>222387.93422905999</v>
      </c>
      <c r="H7" s="54">
        <v>0.188605570259507</v>
      </c>
    </row>
    <row r="8" spans="1:8" ht="14.25">
      <c r="A8" s="54">
        <v>7</v>
      </c>
      <c r="B8" s="55">
        <v>18</v>
      </c>
      <c r="C8" s="54">
        <v>39538</v>
      </c>
      <c r="D8" s="54">
        <v>136230.78258888901</v>
      </c>
      <c r="E8" s="54">
        <v>121170.558019658</v>
      </c>
      <c r="F8" s="54">
        <v>15060.224569230801</v>
      </c>
      <c r="G8" s="54">
        <v>121170.558019658</v>
      </c>
      <c r="H8" s="54">
        <v>0.11054935076368801</v>
      </c>
    </row>
    <row r="9" spans="1:8" ht="14.25">
      <c r="A9" s="54">
        <v>8</v>
      </c>
      <c r="B9" s="55">
        <v>19</v>
      </c>
      <c r="C9" s="54">
        <v>24268</v>
      </c>
      <c r="D9" s="54">
        <v>98063.729789743593</v>
      </c>
      <c r="E9" s="54">
        <v>85989.899288034198</v>
      </c>
      <c r="F9" s="54">
        <v>12073.830501709401</v>
      </c>
      <c r="G9" s="54">
        <v>85989.899288034198</v>
      </c>
      <c r="H9" s="54">
        <v>0.123122285146574</v>
      </c>
    </row>
    <row r="10" spans="1:8" ht="14.25">
      <c r="A10" s="54">
        <v>9</v>
      </c>
      <c r="B10" s="55">
        <v>21</v>
      </c>
      <c r="C10" s="54">
        <v>225421</v>
      </c>
      <c r="D10" s="54">
        <v>831438.99710000004</v>
      </c>
      <c r="E10" s="54">
        <v>752855.65130000003</v>
      </c>
      <c r="F10" s="54">
        <v>78583.345799999996</v>
      </c>
      <c r="G10" s="54">
        <v>752855.65130000003</v>
      </c>
      <c r="H10" s="54">
        <v>9.4514866483401794E-2</v>
      </c>
    </row>
    <row r="11" spans="1:8" ht="14.25">
      <c r="A11" s="54">
        <v>10</v>
      </c>
      <c r="B11" s="55">
        <v>22</v>
      </c>
      <c r="C11" s="54">
        <v>105273.61</v>
      </c>
      <c r="D11" s="54">
        <v>1271245.3935358999</v>
      </c>
      <c r="E11" s="54">
        <v>1239275.2627341901</v>
      </c>
      <c r="F11" s="54">
        <v>31970.130801709402</v>
      </c>
      <c r="G11" s="54">
        <v>1239275.2627341901</v>
      </c>
      <c r="H11" s="54">
        <v>2.5148669929718499E-2</v>
      </c>
    </row>
    <row r="12" spans="1:8" ht="14.25">
      <c r="A12" s="54">
        <v>11</v>
      </c>
      <c r="B12" s="55">
        <v>23</v>
      </c>
      <c r="C12" s="54">
        <v>281318.13299999997</v>
      </c>
      <c r="D12" s="54">
        <v>1899775.51338462</v>
      </c>
      <c r="E12" s="54">
        <v>1625595.0822692299</v>
      </c>
      <c r="F12" s="54">
        <v>274180.43111538503</v>
      </c>
      <c r="G12" s="54">
        <v>1625595.0822692299</v>
      </c>
      <c r="H12" s="54">
        <v>0.144322541891757</v>
      </c>
    </row>
    <row r="13" spans="1:8" ht="14.25">
      <c r="A13" s="54">
        <v>12</v>
      </c>
      <c r="B13" s="55">
        <v>24</v>
      </c>
      <c r="C13" s="54">
        <v>21918</v>
      </c>
      <c r="D13" s="54">
        <v>508723.62061538501</v>
      </c>
      <c r="E13" s="54">
        <v>475642.34375384601</v>
      </c>
      <c r="F13" s="54">
        <v>33081.276861538499</v>
      </c>
      <c r="G13" s="54">
        <v>475642.34375384601</v>
      </c>
      <c r="H13" s="54">
        <v>6.5027994614288306E-2</v>
      </c>
    </row>
    <row r="14" spans="1:8" ht="14.25">
      <c r="A14" s="54">
        <v>13</v>
      </c>
      <c r="B14" s="55">
        <v>25</v>
      </c>
      <c r="C14" s="54">
        <v>80717</v>
      </c>
      <c r="D14" s="54">
        <v>1186663.1269</v>
      </c>
      <c r="E14" s="54">
        <v>1218245.8716</v>
      </c>
      <c r="F14" s="54">
        <v>-31582.744699999999</v>
      </c>
      <c r="G14" s="54">
        <v>1218245.8716</v>
      </c>
      <c r="H14" s="54">
        <v>-2.6614751890459198E-2</v>
      </c>
    </row>
    <row r="15" spans="1:8" ht="14.25">
      <c r="A15" s="54">
        <v>14</v>
      </c>
      <c r="B15" s="55">
        <v>26</v>
      </c>
      <c r="C15" s="54">
        <v>101137</v>
      </c>
      <c r="D15" s="54">
        <v>388770.68552643497</v>
      </c>
      <c r="E15" s="54">
        <v>346991.65639482602</v>
      </c>
      <c r="F15" s="54">
        <v>41779.029131608797</v>
      </c>
      <c r="G15" s="54">
        <v>346991.65639482602</v>
      </c>
      <c r="H15" s="54">
        <v>0.107464453177677</v>
      </c>
    </row>
    <row r="16" spans="1:8" ht="14.25">
      <c r="A16" s="54">
        <v>15</v>
      </c>
      <c r="B16" s="55">
        <v>27</v>
      </c>
      <c r="C16" s="54">
        <v>205130.56200000001</v>
      </c>
      <c r="D16" s="54">
        <v>1189609.2197734499</v>
      </c>
      <c r="E16" s="54">
        <v>1031545.35522743</v>
      </c>
      <c r="F16" s="54">
        <v>158063.86454601801</v>
      </c>
      <c r="G16" s="54">
        <v>1031545.35522743</v>
      </c>
      <c r="H16" s="54">
        <v>0.132870409810811</v>
      </c>
    </row>
    <row r="17" spans="1:8" ht="14.25">
      <c r="A17" s="54">
        <v>16</v>
      </c>
      <c r="B17" s="55">
        <v>29</v>
      </c>
      <c r="C17" s="54">
        <v>215736</v>
      </c>
      <c r="D17" s="54">
        <v>2490336.4270076901</v>
      </c>
      <c r="E17" s="54">
        <v>2311169.3063461501</v>
      </c>
      <c r="F17" s="54">
        <v>179167.12066153801</v>
      </c>
      <c r="G17" s="54">
        <v>2311169.3063461501</v>
      </c>
      <c r="H17" s="54">
        <v>7.1944946360849693E-2</v>
      </c>
    </row>
    <row r="18" spans="1:8" ht="14.25">
      <c r="A18" s="54">
        <v>17</v>
      </c>
      <c r="B18" s="55">
        <v>31</v>
      </c>
      <c r="C18" s="54">
        <v>69476.72</v>
      </c>
      <c r="D18" s="54">
        <v>378889.993266712</v>
      </c>
      <c r="E18" s="54">
        <v>323408.32616581302</v>
      </c>
      <c r="F18" s="54">
        <v>55481.667100899198</v>
      </c>
      <c r="G18" s="54">
        <v>323408.32616581302</v>
      </c>
      <c r="H18" s="54">
        <v>0.146432125648259</v>
      </c>
    </row>
    <row r="19" spans="1:8" ht="14.25">
      <c r="A19" s="54">
        <v>18</v>
      </c>
      <c r="B19" s="55">
        <v>32</v>
      </c>
      <c r="C19" s="54">
        <v>16489.092000000001</v>
      </c>
      <c r="D19" s="54">
        <v>249403.89314719799</v>
      </c>
      <c r="E19" s="54">
        <v>228315.622619403</v>
      </c>
      <c r="F19" s="54">
        <v>21088.270527794801</v>
      </c>
      <c r="G19" s="54">
        <v>228315.622619403</v>
      </c>
      <c r="H19" s="54">
        <v>8.4554696647612504E-2</v>
      </c>
    </row>
    <row r="20" spans="1:8" ht="14.25">
      <c r="A20" s="54">
        <v>19</v>
      </c>
      <c r="B20" s="55">
        <v>33</v>
      </c>
      <c r="C20" s="54">
        <v>66042.031000000003</v>
      </c>
      <c r="D20" s="54">
        <v>575072.93683061004</v>
      </c>
      <c r="E20" s="54">
        <v>487854.91448775702</v>
      </c>
      <c r="F20" s="54">
        <v>87218.022342853496</v>
      </c>
      <c r="G20" s="54">
        <v>487854.91448775702</v>
      </c>
      <c r="H20" s="54">
        <v>0.15166427901047899</v>
      </c>
    </row>
    <row r="21" spans="1:8" ht="14.25">
      <c r="A21" s="54">
        <v>20</v>
      </c>
      <c r="B21" s="55">
        <v>34</v>
      </c>
      <c r="C21" s="54">
        <v>59955.703000000001</v>
      </c>
      <c r="D21" s="54">
        <v>314609.94506181101</v>
      </c>
      <c r="E21" s="54">
        <v>223983.47002291001</v>
      </c>
      <c r="F21" s="54">
        <v>90626.475038901102</v>
      </c>
      <c r="G21" s="54">
        <v>223983.47002291001</v>
      </c>
      <c r="H21" s="54">
        <v>0.28805979105681401</v>
      </c>
    </row>
    <row r="22" spans="1:8" ht="14.25">
      <c r="A22" s="54">
        <v>21</v>
      </c>
      <c r="B22" s="55">
        <v>35</v>
      </c>
      <c r="C22" s="54">
        <v>45811.663</v>
      </c>
      <c r="D22" s="54">
        <v>1051238.17669823</v>
      </c>
      <c r="E22" s="54">
        <v>1020155.7015295801</v>
      </c>
      <c r="F22" s="54">
        <v>31082.475168647001</v>
      </c>
      <c r="G22" s="54">
        <v>1020155.7015295801</v>
      </c>
      <c r="H22" s="54">
        <v>2.9567490848051201E-2</v>
      </c>
    </row>
    <row r="23" spans="1:8" ht="14.25">
      <c r="A23" s="54">
        <v>22</v>
      </c>
      <c r="B23" s="55">
        <v>36</v>
      </c>
      <c r="C23" s="54">
        <v>173095.31200000001</v>
      </c>
      <c r="D23" s="54">
        <v>776114.82148407097</v>
      </c>
      <c r="E23" s="54">
        <v>663706.30346371594</v>
      </c>
      <c r="F23" s="54">
        <v>112408.518020355</v>
      </c>
      <c r="G23" s="54">
        <v>663706.30346371594</v>
      </c>
      <c r="H23" s="54">
        <v>0.144834907037866</v>
      </c>
    </row>
    <row r="24" spans="1:8" ht="14.25">
      <c r="A24" s="54">
        <v>23</v>
      </c>
      <c r="B24" s="55">
        <v>37</v>
      </c>
      <c r="C24" s="54">
        <v>186896.93</v>
      </c>
      <c r="D24" s="54">
        <v>1397334.1928300899</v>
      </c>
      <c r="E24" s="54">
        <v>1190499.63018862</v>
      </c>
      <c r="F24" s="54">
        <v>206834.562641467</v>
      </c>
      <c r="G24" s="54">
        <v>1190499.63018862</v>
      </c>
      <c r="H24" s="54">
        <v>0.14802082687360199</v>
      </c>
    </row>
    <row r="25" spans="1:8" ht="14.25">
      <c r="A25" s="54">
        <v>24</v>
      </c>
      <c r="B25" s="55">
        <v>38</v>
      </c>
      <c r="C25" s="54">
        <v>181552.42499999999</v>
      </c>
      <c r="D25" s="54">
        <v>864803.57394473895</v>
      </c>
      <c r="E25" s="54">
        <v>823883.90892477904</v>
      </c>
      <c r="F25" s="54">
        <v>40919.665019960703</v>
      </c>
      <c r="G25" s="54">
        <v>823883.90892477904</v>
      </c>
      <c r="H25" s="54">
        <v>4.7316715902674403E-2</v>
      </c>
    </row>
    <row r="26" spans="1:8" ht="14.25">
      <c r="A26" s="54">
        <v>25</v>
      </c>
      <c r="B26" s="55">
        <v>39</v>
      </c>
      <c r="C26" s="54">
        <v>90036.11</v>
      </c>
      <c r="D26" s="54">
        <v>146585.733030217</v>
      </c>
      <c r="E26" s="54">
        <v>108980.12853779799</v>
      </c>
      <c r="F26" s="54">
        <v>37605.604492418803</v>
      </c>
      <c r="G26" s="54">
        <v>108980.12853779799</v>
      </c>
      <c r="H26" s="54">
        <v>0.25654341466278202</v>
      </c>
    </row>
    <row r="27" spans="1:8" ht="14.25">
      <c r="A27" s="54">
        <v>26</v>
      </c>
      <c r="B27" s="55">
        <v>40</v>
      </c>
      <c r="C27" s="54">
        <v>39.142000000000003</v>
      </c>
      <c r="D27" s="54">
        <v>129.8527</v>
      </c>
      <c r="E27" s="54">
        <v>112.4427</v>
      </c>
      <c r="F27" s="54">
        <v>17.41</v>
      </c>
      <c r="G27" s="54">
        <v>112.4427</v>
      </c>
      <c r="H27" s="54">
        <v>0.13407499420497199</v>
      </c>
    </row>
    <row r="28" spans="1:8" ht="14.25">
      <c r="A28" s="54">
        <v>27</v>
      </c>
      <c r="B28" s="55">
        <v>42</v>
      </c>
      <c r="C28" s="54">
        <v>14324.96</v>
      </c>
      <c r="D28" s="54">
        <v>216889.5791</v>
      </c>
      <c r="E28" s="54">
        <v>193132.3609</v>
      </c>
      <c r="F28" s="54">
        <v>23757.218199999999</v>
      </c>
      <c r="G28" s="54">
        <v>193132.3609</v>
      </c>
      <c r="H28" s="54">
        <v>0.109536005826478</v>
      </c>
    </row>
    <row r="29" spans="1:8" ht="14.25">
      <c r="A29" s="54">
        <v>28</v>
      </c>
      <c r="B29" s="55">
        <v>75</v>
      </c>
      <c r="C29" s="54">
        <v>581</v>
      </c>
      <c r="D29" s="54">
        <v>353507.69230769202</v>
      </c>
      <c r="E29" s="54">
        <v>335939.72222222202</v>
      </c>
      <c r="F29" s="54">
        <v>17567.9700854701</v>
      </c>
      <c r="G29" s="54">
        <v>335939.72222222202</v>
      </c>
      <c r="H29" s="54">
        <v>4.9696146555642598E-2</v>
      </c>
    </row>
    <row r="30" spans="1:8" ht="14.25">
      <c r="A30" s="54">
        <v>29</v>
      </c>
      <c r="B30" s="55">
        <v>76</v>
      </c>
      <c r="C30" s="54">
        <v>2623</v>
      </c>
      <c r="D30" s="54">
        <v>519129.57632564101</v>
      </c>
      <c r="E30" s="54">
        <v>506735.966002564</v>
      </c>
      <c r="F30" s="54">
        <v>12393.6103230769</v>
      </c>
      <c r="G30" s="54">
        <v>506735.966002564</v>
      </c>
      <c r="H30" s="54">
        <v>2.3873828208359701E-2</v>
      </c>
    </row>
    <row r="31" spans="1:8" ht="14.25">
      <c r="A31" s="54">
        <v>30</v>
      </c>
      <c r="B31" s="55">
        <v>99</v>
      </c>
      <c r="C31" s="54">
        <v>48</v>
      </c>
      <c r="D31" s="54">
        <v>20723.4628242947</v>
      </c>
      <c r="E31" s="54">
        <v>17881.801225323299</v>
      </c>
      <c r="F31" s="54">
        <v>2841.66159897133</v>
      </c>
      <c r="G31" s="54">
        <v>17881.801225323299</v>
      </c>
      <c r="H31" s="54">
        <v>0.13712291343703301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2013-08-18T23:41:40Z</dcterms:modified>
</cp:coreProperties>
</file>