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0" l="1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<sst xmlns="http://schemas.openxmlformats.org/spreadsheetml/2006/main" count="114" uniqueCount="71">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</sst>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9" Type="http://schemas.openxmlformats.org/officeDocument/2006/relationships/hyperlink" Target="cid:a1ed1ff6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87" Type="http://schemas.openxmlformats.org/officeDocument/2006/relationships/hyperlink" Target="cid:3c6ac1ec2" TargetMode="External"/><Relationship Id="rId102" Type="http://schemas.openxmlformats.org/officeDocument/2006/relationships/image" Target="cid:750aa1e013" TargetMode="External"/><Relationship Id="rId110" Type="http://schemas.openxmlformats.org/officeDocument/2006/relationships/image" Target="cid:93cbd5bb13" TargetMode="External"/><Relationship Id="rId5" Type="http://schemas.openxmlformats.org/officeDocument/2006/relationships/hyperlink" Target="cid:738f7e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11" Type="http://schemas.openxmlformats.org/officeDocument/2006/relationships/hyperlink" Target="cid:93cf0fcb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M27" sqref="M27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19405337.595600002</v>
      </c>
      <c r="F3" s="25">
        <f>RA!I7</f>
        <v>1973441.2949999999</v>
      </c>
      <c r="G3" s="16">
        <f>E3-F3</f>
        <v>17431896.3006</v>
      </c>
      <c r="H3" s="27">
        <f>RA!J7</f>
        <v>10.169579814202599</v>
      </c>
      <c r="I3" s="20">
        <f>SUM(I4:I39)</f>
        <v>19405341.971539937</v>
      </c>
      <c r="J3" s="21">
        <f>SUM(J4:J39)</f>
        <v>17431896.397885833</v>
      </c>
      <c r="K3" s="22">
        <f>E3-I3</f>
        <v>-4.3759399354457855</v>
      </c>
      <c r="L3" s="22">
        <f>G3-J3</f>
        <v>-9.7285833209753036E-2</v>
      </c>
    </row>
    <row r="4" spans="1:12">
      <c r="A4" s="59">
        <f>RA!A8</f>
        <v>41503</v>
      </c>
      <c r="B4" s="12">
        <v>12</v>
      </c>
      <c r="C4" s="56" t="s">
        <v>6</v>
      </c>
      <c r="D4" s="56"/>
      <c r="E4" s="15">
        <f>RA!D8</f>
        <v>707018.51540000003</v>
      </c>
      <c r="F4" s="25">
        <f>RA!I8</f>
        <v>100346.45540000001</v>
      </c>
      <c r="G4" s="16">
        <f t="shared" ref="G4:G39" si="0">E4-F4</f>
        <v>606672.06000000006</v>
      </c>
      <c r="H4" s="27">
        <f>RA!J8</f>
        <v>14.1929034691869</v>
      </c>
      <c r="I4" s="20">
        <f>VLOOKUP(B4,RMS!B:D,3,FALSE)</f>
        <v>707019.05993589701</v>
      </c>
      <c r="J4" s="21">
        <f>VLOOKUP(B4,RMS!B:E,4,FALSE)</f>
        <v>606672.05711453001</v>
      </c>
      <c r="K4" s="22">
        <f t="shared" ref="K4:K39" si="1">E4-I4</f>
        <v>-0.54453589697368443</v>
      </c>
      <c r="L4" s="22">
        <f t="shared" ref="L4:L39" si="2">G4-J4</f>
        <v>2.8854700503870845E-3</v>
      </c>
    </row>
    <row r="5" spans="1:12">
      <c r="A5" s="59"/>
      <c r="B5" s="12">
        <v>13</v>
      </c>
      <c r="C5" s="56" t="s">
        <v>7</v>
      </c>
      <c r="D5" s="56"/>
      <c r="E5" s="15">
        <f>RA!D9</f>
        <v>146227.53479999999</v>
      </c>
      <c r="F5" s="25">
        <f>RA!I9</f>
        <v>29194.461599999999</v>
      </c>
      <c r="G5" s="16">
        <f t="shared" si="0"/>
        <v>117033.0732</v>
      </c>
      <c r="H5" s="27">
        <f>RA!J9</f>
        <v>19.965091827561899</v>
      </c>
      <c r="I5" s="20">
        <f>VLOOKUP(B5,RMS!B:D,3,FALSE)</f>
        <v>146227.56508829101</v>
      </c>
      <c r="J5" s="21">
        <f>VLOOKUP(B5,RMS!B:E,4,FALSE)</f>
        <v>117033.042042591</v>
      </c>
      <c r="K5" s="22">
        <f t="shared" si="1"/>
        <v>-3.028829101822339E-2</v>
      </c>
      <c r="L5" s="22">
        <f t="shared" si="2"/>
        <v>3.1157409001025371E-2</v>
      </c>
    </row>
    <row r="6" spans="1:12">
      <c r="A6" s="59"/>
      <c r="B6" s="12">
        <v>14</v>
      </c>
      <c r="C6" s="56" t="s">
        <v>8</v>
      </c>
      <c r="D6" s="56"/>
      <c r="E6" s="15">
        <f>RA!D10</f>
        <v>171542.39360000001</v>
      </c>
      <c r="F6" s="25">
        <f>RA!I10</f>
        <v>38271.377699999997</v>
      </c>
      <c r="G6" s="16">
        <f t="shared" si="0"/>
        <v>133271.0159</v>
      </c>
      <c r="H6" s="27">
        <f>RA!J10</f>
        <v>22.3101572135228</v>
      </c>
      <c r="I6" s="20">
        <f>VLOOKUP(B6,RMS!B:D,3,FALSE)</f>
        <v>171544.973817094</v>
      </c>
      <c r="J6" s="21">
        <f>VLOOKUP(B6,RMS!B:E,4,FALSE)</f>
        <v>133271.016261538</v>
      </c>
      <c r="K6" s="22">
        <f t="shared" si="1"/>
        <v>-2.5802170939859934</v>
      </c>
      <c r="L6" s="22">
        <f t="shared" si="2"/>
        <v>-3.6153799737803638E-4</v>
      </c>
    </row>
    <row r="7" spans="1:12">
      <c r="A7" s="59"/>
      <c r="B7" s="12">
        <v>15</v>
      </c>
      <c r="C7" s="56" t="s">
        <v>9</v>
      </c>
      <c r="D7" s="56"/>
      <c r="E7" s="15">
        <f>RA!D11</f>
        <v>46546.671699999999</v>
      </c>
      <c r="F7" s="25">
        <f>RA!I11</f>
        <v>9152.6658000000007</v>
      </c>
      <c r="G7" s="16">
        <f t="shared" si="0"/>
        <v>37394.005899999996</v>
      </c>
      <c r="H7" s="27">
        <f>RA!J11</f>
        <v>19.663416235193498</v>
      </c>
      <c r="I7" s="20">
        <f>VLOOKUP(B7,RMS!B:D,3,FALSE)</f>
        <v>46546.704095726498</v>
      </c>
      <c r="J7" s="21">
        <f>VLOOKUP(B7,RMS!B:E,4,FALSE)</f>
        <v>37394.005896581199</v>
      </c>
      <c r="K7" s="22">
        <f t="shared" si="1"/>
        <v>-3.2395726499089506E-2</v>
      </c>
      <c r="L7" s="22">
        <f t="shared" si="2"/>
        <v>3.4187978599220514E-6</v>
      </c>
    </row>
    <row r="8" spans="1:12">
      <c r="A8" s="59"/>
      <c r="B8" s="12">
        <v>16</v>
      </c>
      <c r="C8" s="56" t="s">
        <v>10</v>
      </c>
      <c r="D8" s="56"/>
      <c r="E8" s="15">
        <f>RA!D12</f>
        <v>166373.11230000001</v>
      </c>
      <c r="F8" s="25">
        <f>RA!I12</f>
        <v>-190.7517</v>
      </c>
      <c r="G8" s="16">
        <f t="shared" si="0"/>
        <v>166563.864</v>
      </c>
      <c r="H8" s="27">
        <f>RA!J12</f>
        <v>-0.11465296126458301</v>
      </c>
      <c r="I8" s="20">
        <f>VLOOKUP(B8,RMS!B:D,3,FALSE)</f>
        <v>166373.13469145299</v>
      </c>
      <c r="J8" s="21">
        <f>VLOOKUP(B8,RMS!B:E,4,FALSE)</f>
        <v>166563.86454188</v>
      </c>
      <c r="K8" s="22">
        <f t="shared" si="1"/>
        <v>-2.2391452977899462E-2</v>
      </c>
      <c r="L8" s="22">
        <f t="shared" si="2"/>
        <v>-5.418799992185086E-4</v>
      </c>
    </row>
    <row r="9" spans="1:12">
      <c r="A9" s="59"/>
      <c r="B9" s="12">
        <v>17</v>
      </c>
      <c r="C9" s="56" t="s">
        <v>11</v>
      </c>
      <c r="D9" s="56"/>
      <c r="E9" s="15">
        <f>RA!D13</f>
        <v>310397.85070000001</v>
      </c>
      <c r="F9" s="25">
        <f>RA!I13</f>
        <v>59507.351300000002</v>
      </c>
      <c r="G9" s="16">
        <f t="shared" si="0"/>
        <v>250890.4994</v>
      </c>
      <c r="H9" s="27">
        <f>RA!J13</f>
        <v>19.171315511947299</v>
      </c>
      <c r="I9" s="20">
        <f>VLOOKUP(B9,RMS!B:D,3,FALSE)</f>
        <v>310398.03172393201</v>
      </c>
      <c r="J9" s="21">
        <f>VLOOKUP(B9,RMS!B:E,4,FALSE)</f>
        <v>250890.497789744</v>
      </c>
      <c r="K9" s="22">
        <f t="shared" si="1"/>
        <v>-0.18102393200388178</v>
      </c>
      <c r="L9" s="22">
        <f t="shared" si="2"/>
        <v>1.6102560039144009E-3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151776.4118</v>
      </c>
      <c r="F10" s="25">
        <f>RA!I14</f>
        <v>17137.5141</v>
      </c>
      <c r="G10" s="16">
        <f t="shared" si="0"/>
        <v>134638.8977</v>
      </c>
      <c r="H10" s="27">
        <f>RA!J14</f>
        <v>11.291289533569</v>
      </c>
      <c r="I10" s="20">
        <f>VLOOKUP(B10,RMS!B:D,3,FALSE)</f>
        <v>151776.40123675199</v>
      </c>
      <c r="J10" s="21">
        <f>VLOOKUP(B10,RMS!B:E,4,FALSE)</f>
        <v>134638.89893076901</v>
      </c>
      <c r="K10" s="22">
        <f t="shared" si="1"/>
        <v>1.0563248011749238E-2</v>
      </c>
      <c r="L10" s="22">
        <f t="shared" si="2"/>
        <v>-1.2307690049055964E-3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122474.4008</v>
      </c>
      <c r="F11" s="25">
        <f>RA!I15</f>
        <v>15411.8871</v>
      </c>
      <c r="G11" s="16">
        <f t="shared" si="0"/>
        <v>107062.51370000001</v>
      </c>
      <c r="H11" s="27">
        <f>RA!J15</f>
        <v>12.5837619937962</v>
      </c>
      <c r="I11" s="20">
        <f>VLOOKUP(B11,RMS!B:D,3,FALSE)</f>
        <v>122474.498821368</v>
      </c>
      <c r="J11" s="21">
        <f>VLOOKUP(B11,RMS!B:E,4,FALSE)</f>
        <v>107062.514441026</v>
      </c>
      <c r="K11" s="22">
        <f t="shared" si="1"/>
        <v>-9.8021368001354858E-2</v>
      </c>
      <c r="L11" s="22">
        <f t="shared" si="2"/>
        <v>-7.4102598591707647E-4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954691.11089999997</v>
      </c>
      <c r="F12" s="25">
        <f>RA!I16</f>
        <v>81564.175900000002</v>
      </c>
      <c r="G12" s="16">
        <f t="shared" si="0"/>
        <v>873126.93499999994</v>
      </c>
      <c r="H12" s="27">
        <f>RA!J16</f>
        <v>8.5435147524426398</v>
      </c>
      <c r="I12" s="20">
        <f>VLOOKUP(B12,RMS!B:D,3,FALSE)</f>
        <v>954690.65910000005</v>
      </c>
      <c r="J12" s="21">
        <f>VLOOKUP(B12,RMS!B:E,4,FALSE)</f>
        <v>873126.93500000006</v>
      </c>
      <c r="K12" s="22">
        <f t="shared" si="1"/>
        <v>0.45179999992251396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642996.21990000003</v>
      </c>
      <c r="F13" s="25">
        <f>RA!I17</f>
        <v>29779.798599999998</v>
      </c>
      <c r="G13" s="16">
        <f t="shared" si="0"/>
        <v>613216.42130000005</v>
      </c>
      <c r="H13" s="27">
        <f>RA!J17</f>
        <v>4.6314111464965402</v>
      </c>
      <c r="I13" s="20">
        <f>VLOOKUP(B13,RMS!B:D,3,FALSE)</f>
        <v>642996.24604359001</v>
      </c>
      <c r="J13" s="21">
        <f>VLOOKUP(B13,RMS!B:E,4,FALSE)</f>
        <v>613216.42110598297</v>
      </c>
      <c r="K13" s="22">
        <f t="shared" si="1"/>
        <v>-2.6143589988350868E-2</v>
      </c>
      <c r="L13" s="22">
        <f t="shared" si="2"/>
        <v>1.940170768648386E-4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2073583.3311000001</v>
      </c>
      <c r="F14" s="25">
        <f>RA!I18</f>
        <v>295234.5711</v>
      </c>
      <c r="G14" s="16">
        <f t="shared" si="0"/>
        <v>1778348.76</v>
      </c>
      <c r="H14" s="27">
        <f>RA!J18</f>
        <v>14.237892766208899</v>
      </c>
      <c r="I14" s="20">
        <f>VLOOKUP(B14,RMS!B:D,3,FALSE)</f>
        <v>2073583.46123932</v>
      </c>
      <c r="J14" s="21">
        <f>VLOOKUP(B14,RMS!B:E,4,FALSE)</f>
        <v>1778348.7580786301</v>
      </c>
      <c r="K14" s="22">
        <f t="shared" si="1"/>
        <v>-0.13013931992463768</v>
      </c>
      <c r="L14" s="22">
        <f t="shared" si="2"/>
        <v>1.9213699270039797E-3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531041.86</v>
      </c>
      <c r="F15" s="25">
        <f>RA!I19</f>
        <v>42235.111599999997</v>
      </c>
      <c r="G15" s="16">
        <f t="shared" si="0"/>
        <v>488806.74839999998</v>
      </c>
      <c r="H15" s="27">
        <f>RA!J19</f>
        <v>7.95325468316189</v>
      </c>
      <c r="I15" s="20">
        <f>VLOOKUP(B15,RMS!B:D,3,FALSE)</f>
        <v>531041.85822735005</v>
      </c>
      <c r="J15" s="21">
        <f>VLOOKUP(B15,RMS!B:E,4,FALSE)</f>
        <v>488806.74722905998</v>
      </c>
      <c r="K15" s="22">
        <f t="shared" si="1"/>
        <v>1.7726499354466796E-3</v>
      </c>
      <c r="L15" s="22">
        <f t="shared" si="2"/>
        <v>1.1709399987012148E-3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1217265.6621000001</v>
      </c>
      <c r="F16" s="25">
        <f>RA!I20</f>
        <v>-4105.6516000000001</v>
      </c>
      <c r="G16" s="16">
        <f t="shared" si="0"/>
        <v>1221371.3137000001</v>
      </c>
      <c r="H16" s="27">
        <f>RA!J20</f>
        <v>-0.33728476271293301</v>
      </c>
      <c r="I16" s="20">
        <f>VLOOKUP(B16,RMS!B:D,3,FALSE)</f>
        <v>1217265.6684000001</v>
      </c>
      <c r="J16" s="21">
        <f>VLOOKUP(B16,RMS!B:E,4,FALSE)</f>
        <v>1221371.3137000001</v>
      </c>
      <c r="K16" s="22">
        <f t="shared" si="1"/>
        <v>-6.3000000081956387E-3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421878.908</v>
      </c>
      <c r="F17" s="25">
        <f>RA!I21</f>
        <v>45071.6414</v>
      </c>
      <c r="G17" s="16">
        <f t="shared" si="0"/>
        <v>376807.26659999997</v>
      </c>
      <c r="H17" s="27">
        <f>RA!J21</f>
        <v>10.6835493657815</v>
      </c>
      <c r="I17" s="20">
        <f>VLOOKUP(B17,RMS!B:D,3,FALSE)</f>
        <v>421878.729222222</v>
      </c>
      <c r="J17" s="21">
        <f>VLOOKUP(B17,RMS!B:E,4,FALSE)</f>
        <v>376807.26656666701</v>
      </c>
      <c r="K17" s="22">
        <f t="shared" si="1"/>
        <v>0.1787777779973112</v>
      </c>
      <c r="L17" s="22">
        <f t="shared" si="2"/>
        <v>3.3332966268062592E-5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1335298.102</v>
      </c>
      <c r="F18" s="25">
        <f>RA!I22</f>
        <v>175413.7838</v>
      </c>
      <c r="G18" s="16">
        <f t="shared" si="0"/>
        <v>1159884.3181999999</v>
      </c>
      <c r="H18" s="27">
        <f>RA!J22</f>
        <v>13.136675888123101</v>
      </c>
      <c r="I18" s="20">
        <f>VLOOKUP(B18,RMS!B:D,3,FALSE)</f>
        <v>1335298.3242663699</v>
      </c>
      <c r="J18" s="21">
        <f>VLOOKUP(B18,RMS!B:E,4,FALSE)</f>
        <v>1159884.3180814199</v>
      </c>
      <c r="K18" s="22">
        <f t="shared" si="1"/>
        <v>-0.22226636996492743</v>
      </c>
      <c r="L18" s="22">
        <f t="shared" si="2"/>
        <v>1.1857994832098484E-4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2727051.0029000002</v>
      </c>
      <c r="F19" s="25">
        <f>RA!I23</f>
        <v>202020.90030000001</v>
      </c>
      <c r="G19" s="16">
        <f t="shared" si="0"/>
        <v>2525030.1026000003</v>
      </c>
      <c r="H19" s="27">
        <f>RA!J23</f>
        <v>7.40803527639076</v>
      </c>
      <c r="I19" s="20">
        <f>VLOOKUP(B19,RMS!B:D,3,FALSE)</f>
        <v>2727052.3354752101</v>
      </c>
      <c r="J19" s="21">
        <f>VLOOKUP(B19,RMS!B:E,4,FALSE)</f>
        <v>2525030.1410307698</v>
      </c>
      <c r="K19" s="22">
        <f t="shared" si="1"/>
        <v>-1.3325752099044621</v>
      </c>
      <c r="L19" s="22">
        <f t="shared" si="2"/>
        <v>-3.8430769462138414E-2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422289.94679999998</v>
      </c>
      <c r="F20" s="25">
        <f>RA!I24</f>
        <v>63858.995199999998</v>
      </c>
      <c r="G20" s="16">
        <f t="shared" si="0"/>
        <v>358430.95159999997</v>
      </c>
      <c r="H20" s="27">
        <f>RA!J24</f>
        <v>15.122073277828701</v>
      </c>
      <c r="I20" s="20">
        <f>VLOOKUP(B20,RMS!B:D,3,FALSE)</f>
        <v>422290.02482053603</v>
      </c>
      <c r="J20" s="21">
        <f>VLOOKUP(B20,RMS!B:E,4,FALSE)</f>
        <v>358430.95876362798</v>
      </c>
      <c r="K20" s="22">
        <f t="shared" si="1"/>
        <v>-7.8020536049734801E-2</v>
      </c>
      <c r="L20" s="22">
        <f t="shared" si="2"/>
        <v>-7.1636280044913292E-3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297957.0074</v>
      </c>
      <c r="F21" s="25">
        <f>RA!I25</f>
        <v>25988.904500000001</v>
      </c>
      <c r="G21" s="16">
        <f t="shared" si="0"/>
        <v>271968.1029</v>
      </c>
      <c r="H21" s="27">
        <f>RA!J25</f>
        <v>8.7223672726416304</v>
      </c>
      <c r="I21" s="20">
        <f>VLOOKUP(B21,RMS!B:D,3,FALSE)</f>
        <v>297957.01043070899</v>
      </c>
      <c r="J21" s="21">
        <f>VLOOKUP(B21,RMS!B:E,4,FALSE)</f>
        <v>271968.11823081702</v>
      </c>
      <c r="K21" s="22">
        <f t="shared" si="1"/>
        <v>-3.0307089909911156E-3</v>
      </c>
      <c r="L21" s="22">
        <f t="shared" si="2"/>
        <v>-1.5330817026551813E-2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629329.6004</v>
      </c>
      <c r="F22" s="25">
        <f>RA!I26</f>
        <v>98969.5769</v>
      </c>
      <c r="G22" s="16">
        <f t="shared" si="0"/>
        <v>530360.02350000001</v>
      </c>
      <c r="H22" s="27">
        <f>RA!J26</f>
        <v>15.7261913053343</v>
      </c>
      <c r="I22" s="20">
        <f>VLOOKUP(B22,RMS!B:D,3,FALSE)</f>
        <v>629329.58526260499</v>
      </c>
      <c r="J22" s="21">
        <f>VLOOKUP(B22,RMS!B:E,4,FALSE)</f>
        <v>530360.29449116497</v>
      </c>
      <c r="K22" s="22">
        <f t="shared" si="1"/>
        <v>1.5137395006604493E-2</v>
      </c>
      <c r="L22" s="22">
        <f t="shared" si="2"/>
        <v>-0.27099116495810449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348129.4523</v>
      </c>
      <c r="F23" s="25">
        <f>RA!I27</f>
        <v>101404.9132</v>
      </c>
      <c r="G23" s="16">
        <f t="shared" si="0"/>
        <v>246724.53909999999</v>
      </c>
      <c r="H23" s="27">
        <f>RA!J27</f>
        <v>29.128507378518101</v>
      </c>
      <c r="I23" s="20">
        <f>VLOOKUP(B23,RMS!B:D,3,FALSE)</f>
        <v>348129.42946336098</v>
      </c>
      <c r="J23" s="21">
        <f>VLOOKUP(B23,RMS!B:E,4,FALSE)</f>
        <v>246724.52557982999</v>
      </c>
      <c r="K23" s="22">
        <f t="shared" si="1"/>
        <v>2.2836639021988958E-2</v>
      </c>
      <c r="L23" s="22">
        <f t="shared" si="2"/>
        <v>1.3520170003175735E-2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1158536.9513000001</v>
      </c>
      <c r="F24" s="25">
        <f>RA!I28</f>
        <v>37192.407299999999</v>
      </c>
      <c r="G24" s="16">
        <f t="shared" si="0"/>
        <v>1121344.544</v>
      </c>
      <c r="H24" s="27">
        <f>RA!J28</f>
        <v>3.2102909845271799</v>
      </c>
      <c r="I24" s="20">
        <f>VLOOKUP(B24,RMS!B:D,3,FALSE)</f>
        <v>1158536.95000796</v>
      </c>
      <c r="J24" s="21">
        <f>VLOOKUP(B24,RMS!B:E,4,FALSE)</f>
        <v>1121344.5139909601</v>
      </c>
      <c r="K24" s="22">
        <f t="shared" si="1"/>
        <v>1.2920401059091091E-3</v>
      </c>
      <c r="L24" s="22">
        <f t="shared" si="2"/>
        <v>3.0009039910510182E-2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873966.58900000004</v>
      </c>
      <c r="F25" s="25">
        <f>RA!I29</f>
        <v>130682.4195</v>
      </c>
      <c r="G25" s="16">
        <f t="shared" si="0"/>
        <v>743284.16950000008</v>
      </c>
      <c r="H25" s="27">
        <f>RA!J29</f>
        <v>14.952793521492399</v>
      </c>
      <c r="I25" s="20">
        <f>VLOOKUP(B25,RMS!B:D,3,FALSE)</f>
        <v>873966.588048673</v>
      </c>
      <c r="J25" s="21">
        <f>VLOOKUP(B25,RMS!B:E,4,FALSE)</f>
        <v>743284.145234745</v>
      </c>
      <c r="K25" s="22">
        <f t="shared" si="1"/>
        <v>9.5132703427225351E-4</v>
      </c>
      <c r="L25" s="22">
        <f t="shared" si="2"/>
        <v>2.4265255080536008E-2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1498477.2560000001</v>
      </c>
      <c r="F26" s="25">
        <f>RA!I30</f>
        <v>230142.4944</v>
      </c>
      <c r="G26" s="16">
        <f t="shared" si="0"/>
        <v>1268334.7616000001</v>
      </c>
      <c r="H26" s="27">
        <f>RA!J30</f>
        <v>15.358424258926499</v>
      </c>
      <c r="I26" s="20">
        <f>VLOOKUP(B26,RMS!B:D,3,FALSE)</f>
        <v>1498477.23684602</v>
      </c>
      <c r="J26" s="21">
        <f>VLOOKUP(B26,RMS!B:E,4,FALSE)</f>
        <v>1268334.72892447</v>
      </c>
      <c r="K26" s="22">
        <f t="shared" si="1"/>
        <v>1.9153980072587729E-2</v>
      </c>
      <c r="L26" s="22">
        <f t="shared" si="2"/>
        <v>3.26755300629884E-2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1039144.1642999999</v>
      </c>
      <c r="F27" s="25">
        <f>RA!I31</f>
        <v>45980.255400000002</v>
      </c>
      <c r="G27" s="16">
        <f t="shared" si="0"/>
        <v>993163.90889999992</v>
      </c>
      <c r="H27" s="27">
        <f>RA!J31</f>
        <v>4.4248196717703498</v>
      </c>
      <c r="I27" s="20">
        <f>VLOOKUP(B27,RMS!B:D,3,FALSE)</f>
        <v>1039144.05042464</v>
      </c>
      <c r="J27" s="21">
        <f>VLOOKUP(B27,RMS!B:E,4,FALSE)</f>
        <v>993163.78879646002</v>
      </c>
      <c r="K27" s="22">
        <f t="shared" si="1"/>
        <v>0.11387535999529064</v>
      </c>
      <c r="L27" s="22">
        <f t="shared" si="2"/>
        <v>0.12010353989899158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157253.7243</v>
      </c>
      <c r="F28" s="25">
        <f>RA!I32</f>
        <v>39816.187400000003</v>
      </c>
      <c r="G28" s="16">
        <f t="shared" si="0"/>
        <v>117437.53690000001</v>
      </c>
      <c r="H28" s="27">
        <f>RA!J32</f>
        <v>25.3197102817361</v>
      </c>
      <c r="I28" s="20">
        <f>VLOOKUP(B28,RMS!B:D,3,FALSE)</f>
        <v>157253.63991873499</v>
      </c>
      <c r="J28" s="21">
        <f>VLOOKUP(B28,RMS!B:E,4,FALSE)</f>
        <v>117437.546545273</v>
      </c>
      <c r="K28" s="22">
        <f t="shared" si="1"/>
        <v>8.4381265012780204E-2</v>
      </c>
      <c r="L28" s="22">
        <f t="shared" si="2"/>
        <v>-9.6452729922020808E-3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149.40199999999999</v>
      </c>
      <c r="F29" s="25">
        <f>RA!I33</f>
        <v>31.347999999999999</v>
      </c>
      <c r="G29" s="16">
        <f t="shared" si="0"/>
        <v>118.05399999999999</v>
      </c>
      <c r="H29" s="27">
        <f>RA!J33</f>
        <v>20.982316167119599</v>
      </c>
      <c r="I29" s="20">
        <f>VLOOKUP(B29,RMS!B:D,3,FALSE)</f>
        <v>149.40190000000001</v>
      </c>
      <c r="J29" s="21">
        <f>VLOOKUP(B29,RMS!B:E,4,FALSE)</f>
        <v>118.054</v>
      </c>
      <c r="K29" s="22">
        <f t="shared" si="1"/>
        <v>9.9999999974897946E-5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248889.5558</v>
      </c>
      <c r="F31" s="25">
        <f>RA!I35</f>
        <v>23006.811699999998</v>
      </c>
      <c r="G31" s="16">
        <f t="shared" si="0"/>
        <v>225882.74410000001</v>
      </c>
      <c r="H31" s="27">
        <f>RA!J35</f>
        <v>9.2437835031083306</v>
      </c>
      <c r="I31" s="20">
        <f>VLOOKUP(B31,RMS!B:D,3,FALSE)</f>
        <v>248889.55559999999</v>
      </c>
      <c r="J31" s="21">
        <f>VLOOKUP(B31,RMS!B:E,4,FALSE)</f>
        <v>225882.75339999999</v>
      </c>
      <c r="K31" s="22">
        <f t="shared" si="1"/>
        <v>2.0000000949949026E-4</v>
      </c>
      <c r="L31" s="22">
        <f t="shared" si="2"/>
        <v>-9.2999999760650098E-3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513083.77140000003</v>
      </c>
      <c r="F35" s="25">
        <f>RA!I39</f>
        <v>25852.6034</v>
      </c>
      <c r="G35" s="16">
        <f t="shared" si="0"/>
        <v>487231.16800000001</v>
      </c>
      <c r="H35" s="27">
        <f>RA!J39</f>
        <v>5.0386710399080803</v>
      </c>
      <c r="I35" s="20">
        <f>VLOOKUP(B35,RMS!B:D,3,FALSE)</f>
        <v>513083.76923076902</v>
      </c>
      <c r="J35" s="21">
        <f>VLOOKUP(B35,RMS!B:E,4,FALSE)</f>
        <v>487231.16914529901</v>
      </c>
      <c r="K35" s="22">
        <f t="shared" si="1"/>
        <v>2.1692310110665858E-3</v>
      </c>
      <c r="L35" s="22">
        <f t="shared" si="2"/>
        <v>-1.1452990001998842E-3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467864.63500000001</v>
      </c>
      <c r="F36" s="25">
        <f>RA!I40</f>
        <v>11135.534799999999</v>
      </c>
      <c r="G36" s="16">
        <f t="shared" si="0"/>
        <v>456729.10019999999</v>
      </c>
      <c r="H36" s="27">
        <f>RA!J40</f>
        <v>2.3800761944744999</v>
      </c>
      <c r="I36" s="20">
        <f>VLOOKUP(B36,RMS!B:D,3,FALSE)</f>
        <v>467864.62664700899</v>
      </c>
      <c r="J36" s="21">
        <f>VLOOKUP(B36,RMS!B:E,4,FALSE)</f>
        <v>456729.10278290597</v>
      </c>
      <c r="K36" s="22">
        <f t="shared" si="1"/>
        <v>8.352991018909961E-3</v>
      </c>
      <c r="L36" s="22">
        <f t="shared" si="2"/>
        <v>-2.5829059886746109E-3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24102.4516</v>
      </c>
      <c r="F39" s="25">
        <f>RA!I43</f>
        <v>3333.5509000000002</v>
      </c>
      <c r="G39" s="16">
        <f t="shared" si="0"/>
        <v>20768.900699999998</v>
      </c>
      <c r="H39" s="27">
        <f>RA!J43</f>
        <v>13.8307544615088</v>
      </c>
      <c r="I39" s="20">
        <f>VLOOKUP(B39,RMS!B:D,3,FALSE)</f>
        <v>24102.4515543454</v>
      </c>
      <c r="J39" s="21">
        <f>VLOOKUP(B39,RMS!B:E,4,FALSE)</f>
        <v>20768.900189093099</v>
      </c>
      <c r="K39" s="22">
        <f t="shared" si="1"/>
        <v>4.5654600398847833E-5</v>
      </c>
      <c r="L39" s="22">
        <f t="shared" si="2"/>
        <v>5.1090689885313623E-4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0" t="s">
        <v>54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0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1" t="s">
        <v>55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65" t="s">
        <v>4</v>
      </c>
      <c r="C6" s="66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7" t="s">
        <v>5</v>
      </c>
      <c r="B7" s="68"/>
      <c r="C7" s="69"/>
      <c r="D7" s="39">
        <v>19405337.595600002</v>
      </c>
      <c r="E7" s="39">
        <v>22084665</v>
      </c>
      <c r="F7" s="40">
        <v>87.867928246138206</v>
      </c>
      <c r="G7" s="41"/>
      <c r="H7" s="41"/>
      <c r="I7" s="39">
        <v>1973441.2949999999</v>
      </c>
      <c r="J7" s="40">
        <v>10.169579814202599</v>
      </c>
      <c r="K7" s="41"/>
      <c r="L7" s="41"/>
      <c r="M7" s="41"/>
      <c r="N7" s="39">
        <v>277090396.52389997</v>
      </c>
      <c r="O7" s="39">
        <v>1630922142.0466001</v>
      </c>
      <c r="P7" s="39">
        <v>1197391</v>
      </c>
      <c r="Q7" s="39">
        <v>1114175</v>
      </c>
      <c r="R7" s="40">
        <v>7.4688446608477204</v>
      </c>
      <c r="S7" s="39">
        <v>16.206349968890699</v>
      </c>
      <c r="T7" s="39">
        <v>16.2173071918684</v>
      </c>
      <c r="U7" s="42">
        <v>-6.7610677288568996E-2</v>
      </c>
    </row>
    <row r="8" spans="1:23" ht="12" thickBot="1">
      <c r="A8" s="70">
        <v>41503</v>
      </c>
      <c r="B8" s="60" t="s">
        <v>6</v>
      </c>
      <c r="C8" s="61"/>
      <c r="D8" s="43">
        <v>707018.51540000003</v>
      </c>
      <c r="E8" s="43">
        <v>640251</v>
      </c>
      <c r="F8" s="44">
        <v>110.428334418845</v>
      </c>
      <c r="G8" s="45"/>
      <c r="H8" s="45"/>
      <c r="I8" s="43">
        <v>100346.45540000001</v>
      </c>
      <c r="J8" s="44">
        <v>14.1929034691869</v>
      </c>
      <c r="K8" s="45"/>
      <c r="L8" s="45"/>
      <c r="M8" s="45"/>
      <c r="N8" s="43">
        <v>8468071.0232999995</v>
      </c>
      <c r="O8" s="43">
        <v>50576364.515799999</v>
      </c>
      <c r="P8" s="43">
        <v>26723</v>
      </c>
      <c r="Q8" s="43">
        <v>23349</v>
      </c>
      <c r="R8" s="44">
        <v>14.4502976572872</v>
      </c>
      <c r="S8" s="43">
        <v>26.457303274333</v>
      </c>
      <c r="T8" s="43">
        <v>20.3894413422416</v>
      </c>
      <c r="U8" s="46">
        <v>22.934544269967098</v>
      </c>
    </row>
    <row r="9" spans="1:23" ht="12" thickBot="1">
      <c r="A9" s="71"/>
      <c r="B9" s="60" t="s">
        <v>7</v>
      </c>
      <c r="C9" s="61"/>
      <c r="D9" s="43">
        <v>146227.53479999999</v>
      </c>
      <c r="E9" s="43">
        <v>191979</v>
      </c>
      <c r="F9" s="44">
        <v>76.1685053052678</v>
      </c>
      <c r="G9" s="45"/>
      <c r="H9" s="45"/>
      <c r="I9" s="43">
        <v>29194.461599999999</v>
      </c>
      <c r="J9" s="44">
        <v>19.965091827561899</v>
      </c>
      <c r="K9" s="45"/>
      <c r="L9" s="45"/>
      <c r="M9" s="45"/>
      <c r="N9" s="43">
        <v>1995079.7479999999</v>
      </c>
      <c r="O9" s="43">
        <v>10522004.8893</v>
      </c>
      <c r="P9" s="43">
        <v>9108</v>
      </c>
      <c r="Q9" s="43">
        <v>7931</v>
      </c>
      <c r="R9" s="44">
        <v>14.8404993065187</v>
      </c>
      <c r="S9" s="43">
        <v>16.0548457180501</v>
      </c>
      <c r="T9" s="43">
        <v>15.7821779472954</v>
      </c>
      <c r="U9" s="46">
        <v>1.6983518592650499</v>
      </c>
    </row>
    <row r="10" spans="1:23" ht="12" thickBot="1">
      <c r="A10" s="71"/>
      <c r="B10" s="60" t="s">
        <v>8</v>
      </c>
      <c r="C10" s="61"/>
      <c r="D10" s="43">
        <v>171542.39360000001</v>
      </c>
      <c r="E10" s="43">
        <v>195007</v>
      </c>
      <c r="F10" s="44">
        <v>87.967300455881102</v>
      </c>
      <c r="G10" s="45"/>
      <c r="H10" s="45"/>
      <c r="I10" s="43">
        <v>38271.377699999997</v>
      </c>
      <c r="J10" s="44">
        <v>22.3101572135228</v>
      </c>
      <c r="K10" s="45"/>
      <c r="L10" s="45"/>
      <c r="M10" s="45"/>
      <c r="N10" s="43">
        <v>2575769.5490999999</v>
      </c>
      <c r="O10" s="43">
        <v>16023324.805600001</v>
      </c>
      <c r="P10" s="43">
        <v>108920</v>
      </c>
      <c r="Q10" s="43">
        <v>102451</v>
      </c>
      <c r="R10" s="44">
        <v>6.3142380259831397</v>
      </c>
      <c r="S10" s="43">
        <v>1.5749393463092201</v>
      </c>
      <c r="T10" s="43">
        <v>1.3440133400357199</v>
      </c>
      <c r="U10" s="46">
        <v>14.6625333105466</v>
      </c>
    </row>
    <row r="11" spans="1:23" ht="12" thickBot="1">
      <c r="A11" s="71"/>
      <c r="B11" s="60" t="s">
        <v>9</v>
      </c>
      <c r="C11" s="61"/>
      <c r="D11" s="43">
        <v>46546.671699999999</v>
      </c>
      <c r="E11" s="43">
        <v>57003</v>
      </c>
      <c r="F11" s="44">
        <v>81.656529831763294</v>
      </c>
      <c r="G11" s="45"/>
      <c r="H11" s="45"/>
      <c r="I11" s="43">
        <v>9152.6658000000007</v>
      </c>
      <c r="J11" s="44">
        <v>19.663416235193498</v>
      </c>
      <c r="K11" s="45"/>
      <c r="L11" s="45"/>
      <c r="M11" s="45"/>
      <c r="N11" s="43">
        <v>680119.36230000004</v>
      </c>
      <c r="O11" s="43">
        <v>5358642.6567000002</v>
      </c>
      <c r="P11" s="43">
        <v>2694</v>
      </c>
      <c r="Q11" s="43">
        <v>2316</v>
      </c>
      <c r="R11" s="44">
        <v>16.321243523316099</v>
      </c>
      <c r="S11" s="43">
        <v>17.2779033778768</v>
      </c>
      <c r="T11" s="43">
        <v>16.262914723661499</v>
      </c>
      <c r="U11" s="46">
        <v>5.8744896994556903</v>
      </c>
    </row>
    <row r="12" spans="1:23" ht="12" thickBot="1">
      <c r="A12" s="71"/>
      <c r="B12" s="60" t="s">
        <v>10</v>
      </c>
      <c r="C12" s="61"/>
      <c r="D12" s="43">
        <v>166373.11230000001</v>
      </c>
      <c r="E12" s="43">
        <v>181776</v>
      </c>
      <c r="F12" s="44">
        <v>91.526445900448905</v>
      </c>
      <c r="G12" s="45"/>
      <c r="H12" s="45"/>
      <c r="I12" s="43">
        <v>-190.7517</v>
      </c>
      <c r="J12" s="44">
        <v>-0.11465296126458301</v>
      </c>
      <c r="K12" s="45"/>
      <c r="L12" s="45"/>
      <c r="M12" s="45"/>
      <c r="N12" s="43">
        <v>2400272.2420999999</v>
      </c>
      <c r="O12" s="43">
        <v>20458635.2696</v>
      </c>
      <c r="P12" s="43">
        <v>2309</v>
      </c>
      <c r="Q12" s="43">
        <v>1987</v>
      </c>
      <c r="R12" s="44">
        <v>16.205334675389999</v>
      </c>
      <c r="S12" s="43">
        <v>72.054184625378994</v>
      </c>
      <c r="T12" s="43">
        <v>76.972878208354302</v>
      </c>
      <c r="U12" s="46">
        <v>-6.8263815745725598</v>
      </c>
    </row>
    <row r="13" spans="1:23" ht="12" thickBot="1">
      <c r="A13" s="71"/>
      <c r="B13" s="60" t="s">
        <v>11</v>
      </c>
      <c r="C13" s="61"/>
      <c r="D13" s="43">
        <v>310397.85070000001</v>
      </c>
      <c r="E13" s="43">
        <v>406787</v>
      </c>
      <c r="F13" s="44">
        <v>76.304761632008905</v>
      </c>
      <c r="G13" s="45"/>
      <c r="H13" s="45"/>
      <c r="I13" s="43">
        <v>59507.351300000002</v>
      </c>
      <c r="J13" s="44">
        <v>19.171315511947299</v>
      </c>
      <c r="K13" s="45"/>
      <c r="L13" s="45"/>
      <c r="M13" s="45"/>
      <c r="N13" s="43">
        <v>4559574.6623999998</v>
      </c>
      <c r="O13" s="43">
        <v>28315911.176600002</v>
      </c>
      <c r="P13" s="43">
        <v>13400</v>
      </c>
      <c r="Q13" s="43">
        <v>12136</v>
      </c>
      <c r="R13" s="44">
        <v>10.415293342122601</v>
      </c>
      <c r="S13" s="43">
        <v>23.164018708955201</v>
      </c>
      <c r="T13" s="43">
        <v>22.584131460118702</v>
      </c>
      <c r="U13" s="46">
        <v>2.50339656569344</v>
      </c>
    </row>
    <row r="14" spans="1:23" ht="12" thickBot="1">
      <c r="A14" s="71"/>
      <c r="B14" s="60" t="s">
        <v>12</v>
      </c>
      <c r="C14" s="61"/>
      <c r="D14" s="43">
        <v>151776.4118</v>
      </c>
      <c r="E14" s="43">
        <v>173371</v>
      </c>
      <c r="F14" s="44">
        <v>87.544290452267106</v>
      </c>
      <c r="G14" s="45"/>
      <c r="H14" s="45"/>
      <c r="I14" s="43">
        <v>17137.5141</v>
      </c>
      <c r="J14" s="44">
        <v>11.291289533569</v>
      </c>
      <c r="K14" s="45"/>
      <c r="L14" s="45"/>
      <c r="M14" s="45"/>
      <c r="N14" s="43">
        <v>2320196.1310000001</v>
      </c>
      <c r="O14" s="43">
        <v>15734195.8533</v>
      </c>
      <c r="P14" s="43">
        <v>3074</v>
      </c>
      <c r="Q14" s="43">
        <v>2750</v>
      </c>
      <c r="R14" s="44">
        <v>11.781818181818201</v>
      </c>
      <c r="S14" s="43">
        <v>49.374239362394299</v>
      </c>
      <c r="T14" s="43">
        <v>49.538470109090902</v>
      </c>
      <c r="U14" s="46">
        <v>-0.33262435800017098</v>
      </c>
    </row>
    <row r="15" spans="1:23" ht="12" thickBot="1">
      <c r="A15" s="71"/>
      <c r="B15" s="60" t="s">
        <v>13</v>
      </c>
      <c r="C15" s="61"/>
      <c r="D15" s="43">
        <v>122474.4008</v>
      </c>
      <c r="E15" s="43">
        <v>109215</v>
      </c>
      <c r="F15" s="44">
        <v>112.140640754475</v>
      </c>
      <c r="G15" s="45"/>
      <c r="H15" s="45"/>
      <c r="I15" s="43">
        <v>15411.8871</v>
      </c>
      <c r="J15" s="44">
        <v>12.5837619937962</v>
      </c>
      <c r="K15" s="45"/>
      <c r="L15" s="45"/>
      <c r="M15" s="45"/>
      <c r="N15" s="43">
        <v>1531395.297</v>
      </c>
      <c r="O15" s="43">
        <v>10538946.2082</v>
      </c>
      <c r="P15" s="43">
        <v>5490</v>
      </c>
      <c r="Q15" s="43">
        <v>5296</v>
      </c>
      <c r="R15" s="44">
        <v>3.6631419939577001</v>
      </c>
      <c r="S15" s="43">
        <v>22.308634025500901</v>
      </c>
      <c r="T15" s="43">
        <v>18.5165478285499</v>
      </c>
      <c r="U15" s="46">
        <v>16.998289508072698</v>
      </c>
    </row>
    <row r="16" spans="1:23" ht="12" thickBot="1">
      <c r="A16" s="71"/>
      <c r="B16" s="60" t="s">
        <v>14</v>
      </c>
      <c r="C16" s="61"/>
      <c r="D16" s="43">
        <v>954691.11089999997</v>
      </c>
      <c r="E16" s="43">
        <v>1128174</v>
      </c>
      <c r="F16" s="44">
        <v>84.622683282897896</v>
      </c>
      <c r="G16" s="45"/>
      <c r="H16" s="45"/>
      <c r="I16" s="43">
        <v>81564.175900000002</v>
      </c>
      <c r="J16" s="44">
        <v>8.5435147524426398</v>
      </c>
      <c r="K16" s="45"/>
      <c r="L16" s="45"/>
      <c r="M16" s="45"/>
      <c r="N16" s="43">
        <v>15138311.1086</v>
      </c>
      <c r="O16" s="43">
        <v>91073165.953299999</v>
      </c>
      <c r="P16" s="43">
        <v>67956</v>
      </c>
      <c r="Q16" s="43">
        <v>63952</v>
      </c>
      <c r="R16" s="44">
        <v>6.26094570928195</v>
      </c>
      <c r="S16" s="43">
        <v>14.0486654732474</v>
      </c>
      <c r="T16" s="43">
        <v>13.0009922770203</v>
      </c>
      <c r="U16" s="46">
        <v>7.45745706752143</v>
      </c>
    </row>
    <row r="17" spans="1:21" ht="12" thickBot="1">
      <c r="A17" s="71"/>
      <c r="B17" s="60" t="s">
        <v>15</v>
      </c>
      <c r="C17" s="61"/>
      <c r="D17" s="43">
        <v>642996.21990000003</v>
      </c>
      <c r="E17" s="43">
        <v>791939</v>
      </c>
      <c r="F17" s="44">
        <v>81.192644875425998</v>
      </c>
      <c r="G17" s="45"/>
      <c r="H17" s="45"/>
      <c r="I17" s="43">
        <v>29779.798599999998</v>
      </c>
      <c r="J17" s="44">
        <v>4.6314111464965402</v>
      </c>
      <c r="K17" s="45"/>
      <c r="L17" s="45"/>
      <c r="M17" s="45"/>
      <c r="N17" s="43">
        <v>8789709.2529000007</v>
      </c>
      <c r="O17" s="43">
        <v>62580920.297200002</v>
      </c>
      <c r="P17" s="43">
        <v>13420</v>
      </c>
      <c r="Q17" s="43">
        <v>12163</v>
      </c>
      <c r="R17" s="44">
        <v>10.334621392748501</v>
      </c>
      <c r="S17" s="43">
        <v>47.913280171385999</v>
      </c>
      <c r="T17" s="43">
        <v>104.517419024912</v>
      </c>
      <c r="U17" s="46">
        <v>-118.138726154946</v>
      </c>
    </row>
    <row r="18" spans="1:21" ht="12" thickBot="1">
      <c r="A18" s="71"/>
      <c r="B18" s="60" t="s">
        <v>16</v>
      </c>
      <c r="C18" s="61"/>
      <c r="D18" s="43">
        <v>2073583.3311000001</v>
      </c>
      <c r="E18" s="43">
        <v>1969363</v>
      </c>
      <c r="F18" s="44">
        <v>105.29208333354499</v>
      </c>
      <c r="G18" s="45"/>
      <c r="H18" s="45"/>
      <c r="I18" s="43">
        <v>295234.5711</v>
      </c>
      <c r="J18" s="44">
        <v>14.237892766208899</v>
      </c>
      <c r="K18" s="45"/>
      <c r="L18" s="45"/>
      <c r="M18" s="45"/>
      <c r="N18" s="43">
        <v>30471465.658199999</v>
      </c>
      <c r="O18" s="43">
        <v>161841120.15540001</v>
      </c>
      <c r="P18" s="43">
        <v>109021</v>
      </c>
      <c r="Q18" s="43">
        <v>100935</v>
      </c>
      <c r="R18" s="44">
        <v>8.0110962500619092</v>
      </c>
      <c r="S18" s="43">
        <v>19.020035874739701</v>
      </c>
      <c r="T18" s="43">
        <v>18.821770929806299</v>
      </c>
      <c r="U18" s="46">
        <v>1.0424004783120799</v>
      </c>
    </row>
    <row r="19" spans="1:21" ht="12" thickBot="1">
      <c r="A19" s="71"/>
      <c r="B19" s="60" t="s">
        <v>17</v>
      </c>
      <c r="C19" s="61"/>
      <c r="D19" s="43">
        <v>531041.86</v>
      </c>
      <c r="E19" s="43">
        <v>740739</v>
      </c>
      <c r="F19" s="44">
        <v>71.690819573425998</v>
      </c>
      <c r="G19" s="45"/>
      <c r="H19" s="45"/>
      <c r="I19" s="43">
        <v>42235.111599999997</v>
      </c>
      <c r="J19" s="44">
        <v>7.95325468316189</v>
      </c>
      <c r="K19" s="45"/>
      <c r="L19" s="45"/>
      <c r="M19" s="45"/>
      <c r="N19" s="43">
        <v>8790162.6585000008</v>
      </c>
      <c r="O19" s="43">
        <v>56412712.124600001</v>
      </c>
      <c r="P19" s="43">
        <v>12789</v>
      </c>
      <c r="Q19" s="43">
        <v>11652</v>
      </c>
      <c r="R19" s="44">
        <v>9.7579814624098908</v>
      </c>
      <c r="S19" s="43">
        <v>41.523329423723503</v>
      </c>
      <c r="T19" s="43">
        <v>43.659767619292801</v>
      </c>
      <c r="U19" s="46">
        <v>-5.1451514732070303</v>
      </c>
    </row>
    <row r="20" spans="1:21" ht="12" thickBot="1">
      <c r="A20" s="71"/>
      <c r="B20" s="60" t="s">
        <v>18</v>
      </c>
      <c r="C20" s="61"/>
      <c r="D20" s="43">
        <v>1217265.6621000001</v>
      </c>
      <c r="E20" s="43">
        <v>1483275</v>
      </c>
      <c r="F20" s="44">
        <v>82.066080942509004</v>
      </c>
      <c r="G20" s="45"/>
      <c r="H20" s="45"/>
      <c r="I20" s="43">
        <v>-4105.6516000000001</v>
      </c>
      <c r="J20" s="44">
        <v>-0.33728476271293301</v>
      </c>
      <c r="K20" s="45"/>
      <c r="L20" s="45"/>
      <c r="M20" s="45"/>
      <c r="N20" s="43">
        <v>15485620.5067</v>
      </c>
      <c r="O20" s="43">
        <v>94796544.0273</v>
      </c>
      <c r="P20" s="43">
        <v>43700</v>
      </c>
      <c r="Q20" s="43">
        <v>39875</v>
      </c>
      <c r="R20" s="44">
        <v>9.5924764890282095</v>
      </c>
      <c r="S20" s="43">
        <v>27.8550494759725</v>
      </c>
      <c r="T20" s="43">
        <v>29.759576383699098</v>
      </c>
      <c r="U20" s="46">
        <v>-6.8372770594765599</v>
      </c>
    </row>
    <row r="21" spans="1:21" ht="12" thickBot="1">
      <c r="A21" s="71"/>
      <c r="B21" s="60" t="s">
        <v>19</v>
      </c>
      <c r="C21" s="61"/>
      <c r="D21" s="43">
        <v>421878.908</v>
      </c>
      <c r="E21" s="43">
        <v>429774</v>
      </c>
      <c r="F21" s="44">
        <v>98.162966582436397</v>
      </c>
      <c r="G21" s="45"/>
      <c r="H21" s="45"/>
      <c r="I21" s="43">
        <v>45071.6414</v>
      </c>
      <c r="J21" s="44">
        <v>10.6835493657815</v>
      </c>
      <c r="K21" s="45"/>
      <c r="L21" s="45"/>
      <c r="M21" s="45"/>
      <c r="N21" s="43">
        <v>5848000.6612999998</v>
      </c>
      <c r="O21" s="43">
        <v>33913520.033</v>
      </c>
      <c r="P21" s="43">
        <v>41517</v>
      </c>
      <c r="Q21" s="43">
        <v>38040</v>
      </c>
      <c r="R21" s="44">
        <v>9.1403785488958906</v>
      </c>
      <c r="S21" s="43">
        <v>10.1615942385047</v>
      </c>
      <c r="T21" s="43">
        <v>10.220053898527899</v>
      </c>
      <c r="U21" s="46">
        <v>-0.57530008235949504</v>
      </c>
    </row>
    <row r="22" spans="1:21" ht="12" thickBot="1">
      <c r="A22" s="71"/>
      <c r="B22" s="60" t="s">
        <v>20</v>
      </c>
      <c r="C22" s="61"/>
      <c r="D22" s="43">
        <v>1335298.102</v>
      </c>
      <c r="E22" s="43">
        <v>1223614</v>
      </c>
      <c r="F22" s="44">
        <v>109.12739654825801</v>
      </c>
      <c r="G22" s="45"/>
      <c r="H22" s="45"/>
      <c r="I22" s="43">
        <v>175413.7838</v>
      </c>
      <c r="J22" s="44">
        <v>13.136675888123101</v>
      </c>
      <c r="K22" s="45"/>
      <c r="L22" s="45"/>
      <c r="M22" s="45"/>
      <c r="N22" s="43">
        <v>20760454.0196</v>
      </c>
      <c r="O22" s="43">
        <v>122393791.2723</v>
      </c>
      <c r="P22" s="43">
        <v>86946</v>
      </c>
      <c r="Q22" s="43">
        <v>80317</v>
      </c>
      <c r="R22" s="44">
        <v>8.2535453266431702</v>
      </c>
      <c r="S22" s="43">
        <v>15.357786465162301</v>
      </c>
      <c r="T22" s="43">
        <v>14.811422495860199</v>
      </c>
      <c r="U22" s="46">
        <v>3.55756977440406</v>
      </c>
    </row>
    <row r="23" spans="1:21" ht="12" thickBot="1">
      <c r="A23" s="71"/>
      <c r="B23" s="60" t="s">
        <v>21</v>
      </c>
      <c r="C23" s="61"/>
      <c r="D23" s="43">
        <v>2727051.0029000002</v>
      </c>
      <c r="E23" s="43">
        <v>3008450</v>
      </c>
      <c r="F23" s="44">
        <v>90.646379461184296</v>
      </c>
      <c r="G23" s="45"/>
      <c r="H23" s="45"/>
      <c r="I23" s="43">
        <v>202020.90030000001</v>
      </c>
      <c r="J23" s="44">
        <v>7.40803527639076</v>
      </c>
      <c r="K23" s="45"/>
      <c r="L23" s="45"/>
      <c r="M23" s="45"/>
      <c r="N23" s="43">
        <v>40914005.904399998</v>
      </c>
      <c r="O23" s="43">
        <v>247448809.1288</v>
      </c>
      <c r="P23" s="43">
        <v>96057</v>
      </c>
      <c r="Q23" s="43">
        <v>88557</v>
      </c>
      <c r="R23" s="44">
        <v>8.4691215827094499</v>
      </c>
      <c r="S23" s="43">
        <v>28.389924762380701</v>
      </c>
      <c r="T23" s="43">
        <v>28.121269288706699</v>
      </c>
      <c r="U23" s="46">
        <v>0.94630569091874905</v>
      </c>
    </row>
    <row r="24" spans="1:21" ht="12" thickBot="1">
      <c r="A24" s="71"/>
      <c r="B24" s="60" t="s">
        <v>22</v>
      </c>
      <c r="C24" s="61"/>
      <c r="D24" s="43">
        <v>422289.94679999998</v>
      </c>
      <c r="E24" s="43">
        <v>446906</v>
      </c>
      <c r="F24" s="44">
        <v>94.491894671362701</v>
      </c>
      <c r="G24" s="45"/>
      <c r="H24" s="45"/>
      <c r="I24" s="43">
        <v>63858.995199999998</v>
      </c>
      <c r="J24" s="44">
        <v>15.122073277828701</v>
      </c>
      <c r="K24" s="45"/>
      <c r="L24" s="45"/>
      <c r="M24" s="45"/>
      <c r="N24" s="43">
        <v>5710794.0538999997</v>
      </c>
      <c r="O24" s="43">
        <v>28939121.558600001</v>
      </c>
      <c r="P24" s="43">
        <v>44015</v>
      </c>
      <c r="Q24" s="43">
        <v>41498</v>
      </c>
      <c r="R24" s="44">
        <v>6.0653525471107104</v>
      </c>
      <c r="S24" s="43">
        <v>9.5942280313529498</v>
      </c>
      <c r="T24" s="43">
        <v>9.1303179791797202</v>
      </c>
      <c r="U24" s="46">
        <v>4.8353035872945398</v>
      </c>
    </row>
    <row r="25" spans="1:21" ht="12" thickBot="1">
      <c r="A25" s="71"/>
      <c r="B25" s="60" t="s">
        <v>23</v>
      </c>
      <c r="C25" s="61"/>
      <c r="D25" s="43">
        <v>297957.0074</v>
      </c>
      <c r="E25" s="43">
        <v>297861</v>
      </c>
      <c r="F25" s="44">
        <v>100.032232282843</v>
      </c>
      <c r="G25" s="45"/>
      <c r="H25" s="45"/>
      <c r="I25" s="43">
        <v>25988.904500000001</v>
      </c>
      <c r="J25" s="44">
        <v>8.7223672726416304</v>
      </c>
      <c r="K25" s="45"/>
      <c r="L25" s="45"/>
      <c r="M25" s="45"/>
      <c r="N25" s="43">
        <v>3919145.7859</v>
      </c>
      <c r="O25" s="43">
        <v>21558377.371800002</v>
      </c>
      <c r="P25" s="43">
        <v>23605</v>
      </c>
      <c r="Q25" s="43">
        <v>21352</v>
      </c>
      <c r="R25" s="44">
        <v>10.5517047583365</v>
      </c>
      <c r="S25" s="43">
        <v>12.622622639271301</v>
      </c>
      <c r="T25" s="43">
        <v>11.6805867834395</v>
      </c>
      <c r="U25" s="46">
        <v>7.4630754856047199</v>
      </c>
    </row>
    <row r="26" spans="1:21" ht="12" thickBot="1">
      <c r="A26" s="71"/>
      <c r="B26" s="60" t="s">
        <v>24</v>
      </c>
      <c r="C26" s="61"/>
      <c r="D26" s="43">
        <v>629329.6004</v>
      </c>
      <c r="E26" s="43">
        <v>606319</v>
      </c>
      <c r="F26" s="44">
        <v>103.79513101189301</v>
      </c>
      <c r="G26" s="45"/>
      <c r="H26" s="45"/>
      <c r="I26" s="43">
        <v>98969.5769</v>
      </c>
      <c r="J26" s="44">
        <v>15.7261913053343</v>
      </c>
      <c r="K26" s="45"/>
      <c r="L26" s="45"/>
      <c r="M26" s="45"/>
      <c r="N26" s="43">
        <v>10082896.311899999</v>
      </c>
      <c r="O26" s="43">
        <v>58124989.207900003</v>
      </c>
      <c r="P26" s="43">
        <v>48072</v>
      </c>
      <c r="Q26" s="43">
        <v>46955</v>
      </c>
      <c r="R26" s="44">
        <v>2.3788733894153999</v>
      </c>
      <c r="S26" s="43">
        <v>13.0913962472957</v>
      </c>
      <c r="T26" s="43">
        <v>12.247321045682</v>
      </c>
      <c r="U26" s="46">
        <v>6.4475567439038199</v>
      </c>
    </row>
    <row r="27" spans="1:21" ht="12" thickBot="1">
      <c r="A27" s="71"/>
      <c r="B27" s="60" t="s">
        <v>25</v>
      </c>
      <c r="C27" s="61"/>
      <c r="D27" s="43">
        <v>348129.4523</v>
      </c>
      <c r="E27" s="43">
        <v>318455</v>
      </c>
      <c r="F27" s="44">
        <v>109.31825604873499</v>
      </c>
      <c r="G27" s="45"/>
      <c r="H27" s="45"/>
      <c r="I27" s="43">
        <v>101404.9132</v>
      </c>
      <c r="J27" s="44">
        <v>29.128507378518101</v>
      </c>
      <c r="K27" s="45"/>
      <c r="L27" s="45"/>
      <c r="M27" s="45"/>
      <c r="N27" s="43">
        <v>4365301.8695</v>
      </c>
      <c r="O27" s="43">
        <v>23914704.894699998</v>
      </c>
      <c r="P27" s="43">
        <v>48170</v>
      </c>
      <c r="Q27" s="43">
        <v>44233</v>
      </c>
      <c r="R27" s="44">
        <v>8.9005945787081995</v>
      </c>
      <c r="S27" s="43">
        <v>7.2271009404193496</v>
      </c>
      <c r="T27" s="43">
        <v>7.1125627404878697</v>
      </c>
      <c r="U27" s="46">
        <v>1.5848429525993499</v>
      </c>
    </row>
    <row r="28" spans="1:21" ht="12" thickBot="1">
      <c r="A28" s="71"/>
      <c r="B28" s="60" t="s">
        <v>26</v>
      </c>
      <c r="C28" s="61"/>
      <c r="D28" s="43">
        <v>1158536.9513000001</v>
      </c>
      <c r="E28" s="43">
        <v>1043323</v>
      </c>
      <c r="F28" s="44">
        <v>111.042980102998</v>
      </c>
      <c r="G28" s="45"/>
      <c r="H28" s="45"/>
      <c r="I28" s="43">
        <v>37192.407299999999</v>
      </c>
      <c r="J28" s="44">
        <v>3.2102909845271799</v>
      </c>
      <c r="K28" s="45"/>
      <c r="L28" s="45"/>
      <c r="M28" s="45"/>
      <c r="N28" s="43">
        <v>15923702.8873</v>
      </c>
      <c r="O28" s="43">
        <v>83989666.812700003</v>
      </c>
      <c r="P28" s="43">
        <v>62081</v>
      </c>
      <c r="Q28" s="43">
        <v>58007</v>
      </c>
      <c r="R28" s="44">
        <v>7.02329029255091</v>
      </c>
      <c r="S28" s="43">
        <v>18.661699252589401</v>
      </c>
      <c r="T28" s="43">
        <v>18.122608950643901</v>
      </c>
      <c r="U28" s="46">
        <v>2.88875249058938</v>
      </c>
    </row>
    <row r="29" spans="1:21" ht="12" thickBot="1">
      <c r="A29" s="71"/>
      <c r="B29" s="60" t="s">
        <v>27</v>
      </c>
      <c r="C29" s="61"/>
      <c r="D29" s="43">
        <v>873966.58900000004</v>
      </c>
      <c r="E29" s="43">
        <v>684111</v>
      </c>
      <c r="F29" s="44">
        <v>127.752161418249</v>
      </c>
      <c r="G29" s="45"/>
      <c r="H29" s="45"/>
      <c r="I29" s="43">
        <v>130682.4195</v>
      </c>
      <c r="J29" s="44">
        <v>14.952793521492399</v>
      </c>
      <c r="K29" s="45"/>
      <c r="L29" s="45"/>
      <c r="M29" s="45"/>
      <c r="N29" s="43">
        <v>11818585.822899999</v>
      </c>
      <c r="O29" s="43">
        <v>59958991.753799997</v>
      </c>
      <c r="P29" s="43">
        <v>125216</v>
      </c>
      <c r="Q29" s="43">
        <v>120403</v>
      </c>
      <c r="R29" s="44">
        <v>3.9974087024409601</v>
      </c>
      <c r="S29" s="43">
        <v>6.9796718390621004</v>
      </c>
      <c r="T29" s="43">
        <v>6.4459757879786999</v>
      </c>
      <c r="U29" s="46">
        <v>7.6464347234283796</v>
      </c>
    </row>
    <row r="30" spans="1:21" ht="12" thickBot="1">
      <c r="A30" s="71"/>
      <c r="B30" s="60" t="s">
        <v>28</v>
      </c>
      <c r="C30" s="61"/>
      <c r="D30" s="43">
        <v>1498477.2560000001</v>
      </c>
      <c r="E30" s="43">
        <v>1271666</v>
      </c>
      <c r="F30" s="44">
        <v>117.835756873267</v>
      </c>
      <c r="G30" s="45"/>
      <c r="H30" s="45"/>
      <c r="I30" s="43">
        <v>230142.4944</v>
      </c>
      <c r="J30" s="44">
        <v>15.358424258926499</v>
      </c>
      <c r="K30" s="45"/>
      <c r="L30" s="45"/>
      <c r="M30" s="45"/>
      <c r="N30" s="43">
        <v>21748346.6208</v>
      </c>
      <c r="O30" s="43">
        <v>124128539.11139999</v>
      </c>
      <c r="P30" s="43">
        <v>103346</v>
      </c>
      <c r="Q30" s="43">
        <v>97811</v>
      </c>
      <c r="R30" s="44">
        <v>5.65887272392676</v>
      </c>
      <c r="S30" s="43">
        <v>14.499615427786299</v>
      </c>
      <c r="T30" s="43">
        <v>14.2860640193843</v>
      </c>
      <c r="U30" s="46">
        <v>1.47280739593073</v>
      </c>
    </row>
    <row r="31" spans="1:21" ht="12" thickBot="1">
      <c r="A31" s="71"/>
      <c r="B31" s="60" t="s">
        <v>29</v>
      </c>
      <c r="C31" s="61"/>
      <c r="D31" s="43">
        <v>1039144.1642999999</v>
      </c>
      <c r="E31" s="43">
        <v>1083902</v>
      </c>
      <c r="F31" s="44">
        <v>95.870675051803602</v>
      </c>
      <c r="G31" s="45"/>
      <c r="H31" s="45"/>
      <c r="I31" s="43">
        <v>45980.255400000002</v>
      </c>
      <c r="J31" s="44">
        <v>4.4248196717703498</v>
      </c>
      <c r="K31" s="45"/>
      <c r="L31" s="45"/>
      <c r="M31" s="45"/>
      <c r="N31" s="43">
        <v>14685417.6522</v>
      </c>
      <c r="O31" s="43">
        <v>91631790.511299998</v>
      </c>
      <c r="P31" s="43">
        <v>43549</v>
      </c>
      <c r="Q31" s="43">
        <v>38746</v>
      </c>
      <c r="R31" s="44">
        <v>12.396118308986701</v>
      </c>
      <c r="S31" s="43">
        <v>23.8614931295782</v>
      </c>
      <c r="T31" s="43">
        <v>22.3198179347546</v>
      </c>
      <c r="U31" s="46">
        <v>6.4609334648576402</v>
      </c>
    </row>
    <row r="32" spans="1:21" ht="12" thickBot="1">
      <c r="A32" s="71"/>
      <c r="B32" s="60" t="s">
        <v>30</v>
      </c>
      <c r="C32" s="61"/>
      <c r="D32" s="43">
        <v>157253.7243</v>
      </c>
      <c r="E32" s="43">
        <v>162705</v>
      </c>
      <c r="F32" s="44">
        <v>96.649595464183705</v>
      </c>
      <c r="G32" s="45"/>
      <c r="H32" s="45"/>
      <c r="I32" s="43">
        <v>39816.187400000003</v>
      </c>
      <c r="J32" s="44">
        <v>25.3197102817361</v>
      </c>
      <c r="K32" s="45"/>
      <c r="L32" s="45"/>
      <c r="M32" s="45"/>
      <c r="N32" s="43">
        <v>2323842.9251999999</v>
      </c>
      <c r="O32" s="43">
        <v>14699004.9165</v>
      </c>
      <c r="P32" s="43">
        <v>31760</v>
      </c>
      <c r="Q32" s="43">
        <v>29857</v>
      </c>
      <c r="R32" s="44">
        <v>6.3737147067689301</v>
      </c>
      <c r="S32" s="43">
        <v>4.95131373740554</v>
      </c>
      <c r="T32" s="43">
        <v>4.9095962722309698</v>
      </c>
      <c r="U32" s="46">
        <v>0.84255345928521896</v>
      </c>
    </row>
    <row r="33" spans="1:21" ht="12" thickBot="1">
      <c r="A33" s="71"/>
      <c r="B33" s="60" t="s">
        <v>31</v>
      </c>
      <c r="C33" s="61"/>
      <c r="D33" s="43">
        <v>149.40199999999999</v>
      </c>
      <c r="E33" s="45"/>
      <c r="F33" s="45"/>
      <c r="G33" s="45"/>
      <c r="H33" s="45"/>
      <c r="I33" s="43">
        <v>31.347999999999999</v>
      </c>
      <c r="J33" s="44">
        <v>20.982316167119599</v>
      </c>
      <c r="K33" s="45"/>
      <c r="L33" s="45"/>
      <c r="M33" s="45"/>
      <c r="N33" s="43">
        <v>2616.0223999999998</v>
      </c>
      <c r="O33" s="43">
        <v>12285.531499999999</v>
      </c>
      <c r="P33" s="43">
        <v>26</v>
      </c>
      <c r="Q33" s="43">
        <v>27</v>
      </c>
      <c r="R33" s="44">
        <v>-3.7037037037037099</v>
      </c>
      <c r="S33" s="43">
        <v>5.7462307692307704</v>
      </c>
      <c r="T33" s="43">
        <v>4.8093666666666701</v>
      </c>
      <c r="U33" s="46">
        <v>16.303976296613602</v>
      </c>
    </row>
    <row r="34" spans="1:21" ht="12" thickBot="1">
      <c r="A34" s="71"/>
      <c r="B34" s="60" t="s">
        <v>40</v>
      </c>
      <c r="C34" s="61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3">
        <v>3.9</v>
      </c>
      <c r="O34" s="43">
        <v>25.9</v>
      </c>
      <c r="P34" s="45"/>
      <c r="Q34" s="45"/>
      <c r="R34" s="45"/>
      <c r="S34" s="45"/>
      <c r="T34" s="45"/>
      <c r="U34" s="47"/>
    </row>
    <row r="35" spans="1:21" ht="12" thickBot="1">
      <c r="A35" s="71"/>
      <c r="B35" s="60" t="s">
        <v>32</v>
      </c>
      <c r="C35" s="61"/>
      <c r="D35" s="43">
        <v>248889.5558</v>
      </c>
      <c r="E35" s="43">
        <v>165809</v>
      </c>
      <c r="F35" s="44">
        <v>150.10617988167101</v>
      </c>
      <c r="G35" s="45"/>
      <c r="H35" s="45"/>
      <c r="I35" s="43">
        <v>23006.811699999998</v>
      </c>
      <c r="J35" s="44">
        <v>9.2437835031083306</v>
      </c>
      <c r="K35" s="45"/>
      <c r="L35" s="45"/>
      <c r="M35" s="45"/>
      <c r="N35" s="43">
        <v>2842620.6121999999</v>
      </c>
      <c r="O35" s="43">
        <v>10631920.1118</v>
      </c>
      <c r="P35" s="43">
        <v>21501</v>
      </c>
      <c r="Q35" s="43">
        <v>18649</v>
      </c>
      <c r="R35" s="44">
        <v>15.293045203496201</v>
      </c>
      <c r="S35" s="43">
        <v>11.5757200037208</v>
      </c>
      <c r="T35" s="43">
        <v>11.6300916563891</v>
      </c>
      <c r="U35" s="46">
        <v>-0.46970428319665197</v>
      </c>
    </row>
    <row r="36" spans="1:21" ht="12" customHeight="1" thickBot="1">
      <c r="A36" s="71"/>
      <c r="B36" s="60" t="s">
        <v>41</v>
      </c>
      <c r="C36" s="61"/>
      <c r="D36" s="45"/>
      <c r="E36" s="43">
        <v>825573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</row>
    <row r="37" spans="1:21" ht="12" thickBot="1">
      <c r="A37" s="71"/>
      <c r="B37" s="60" t="s">
        <v>42</v>
      </c>
      <c r="C37" s="61"/>
      <c r="D37" s="45"/>
      <c r="E37" s="43">
        <v>354465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</row>
    <row r="38" spans="1:21" ht="12" thickBot="1">
      <c r="A38" s="71"/>
      <c r="B38" s="60" t="s">
        <v>43</v>
      </c>
      <c r="C38" s="61"/>
      <c r="D38" s="45"/>
      <c r="E38" s="43">
        <v>386608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</row>
    <row r="39" spans="1:21" ht="12" customHeight="1" thickBot="1">
      <c r="A39" s="71"/>
      <c r="B39" s="60" t="s">
        <v>33</v>
      </c>
      <c r="C39" s="61"/>
      <c r="D39" s="43">
        <v>513083.77140000003</v>
      </c>
      <c r="E39" s="43">
        <v>555072</v>
      </c>
      <c r="F39" s="44">
        <v>92.4355347414389</v>
      </c>
      <c r="G39" s="45"/>
      <c r="H39" s="45"/>
      <c r="I39" s="43">
        <v>25852.6034</v>
      </c>
      <c r="J39" s="44">
        <v>5.0386710399080803</v>
      </c>
      <c r="K39" s="45"/>
      <c r="L39" s="45"/>
      <c r="M39" s="45"/>
      <c r="N39" s="43">
        <v>5598842.1240999997</v>
      </c>
      <c r="O39" s="43">
        <v>33578478.638499998</v>
      </c>
      <c r="P39" s="43">
        <v>633</v>
      </c>
      <c r="Q39" s="43">
        <v>561</v>
      </c>
      <c r="R39" s="44">
        <v>12.834224598930501</v>
      </c>
      <c r="S39" s="43">
        <v>810.55888056872004</v>
      </c>
      <c r="T39" s="43">
        <v>630.13848841354695</v>
      </c>
      <c r="U39" s="46">
        <v>22.2587644747761</v>
      </c>
    </row>
    <row r="40" spans="1:21" ht="12" thickBot="1">
      <c r="A40" s="71"/>
      <c r="B40" s="60" t="s">
        <v>34</v>
      </c>
      <c r="C40" s="61"/>
      <c r="D40" s="43">
        <v>467864.63500000001</v>
      </c>
      <c r="E40" s="43">
        <v>825361</v>
      </c>
      <c r="F40" s="44">
        <v>56.686060402660203</v>
      </c>
      <c r="G40" s="45"/>
      <c r="H40" s="45"/>
      <c r="I40" s="43">
        <v>11135.534799999999</v>
      </c>
      <c r="J40" s="44">
        <v>2.3800761944744999</v>
      </c>
      <c r="K40" s="45"/>
      <c r="L40" s="45"/>
      <c r="M40" s="45"/>
      <c r="N40" s="43">
        <v>6752954.6331000002</v>
      </c>
      <c r="O40" s="43">
        <v>47597353.079899997</v>
      </c>
      <c r="P40" s="43">
        <v>2245</v>
      </c>
      <c r="Q40" s="43">
        <v>2323</v>
      </c>
      <c r="R40" s="44">
        <v>-3.3577270770555301</v>
      </c>
      <c r="S40" s="43">
        <v>208.40295545657</v>
      </c>
      <c r="T40" s="43">
        <v>223.47377632371899</v>
      </c>
      <c r="U40" s="46">
        <v>-7.2315773229472304</v>
      </c>
    </row>
    <row r="41" spans="1:21" ht="12" thickBot="1">
      <c r="A41" s="71"/>
      <c r="B41" s="60" t="s">
        <v>44</v>
      </c>
      <c r="C41" s="61"/>
      <c r="D41" s="45"/>
      <c r="E41" s="43">
        <v>225308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</row>
    <row r="42" spans="1:21" ht="12" thickBot="1">
      <c r="A42" s="71"/>
      <c r="B42" s="60" t="s">
        <v>45</v>
      </c>
      <c r="C42" s="61"/>
      <c r="D42" s="45"/>
      <c r="E42" s="43">
        <v>100504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</row>
    <row r="43" spans="1:21" ht="12" thickBot="1">
      <c r="A43" s="72"/>
      <c r="B43" s="60" t="s">
        <v>35</v>
      </c>
      <c r="C43" s="61"/>
      <c r="D43" s="48">
        <v>24102.4516</v>
      </c>
      <c r="E43" s="49"/>
      <c r="F43" s="49"/>
      <c r="G43" s="49"/>
      <c r="H43" s="49"/>
      <c r="I43" s="48">
        <v>3333.5509000000002</v>
      </c>
      <c r="J43" s="50">
        <v>13.8307544615088</v>
      </c>
      <c r="K43" s="49"/>
      <c r="L43" s="49"/>
      <c r="M43" s="49"/>
      <c r="N43" s="48">
        <v>587117.51710000006</v>
      </c>
      <c r="O43" s="48">
        <v>4168284.2792000002</v>
      </c>
      <c r="P43" s="48">
        <v>48</v>
      </c>
      <c r="Q43" s="48">
        <v>46</v>
      </c>
      <c r="R43" s="50">
        <v>4.3478260869565197</v>
      </c>
      <c r="S43" s="48">
        <v>502.134408333333</v>
      </c>
      <c r="T43" s="48">
        <v>450.51006739130401</v>
      </c>
      <c r="U43" s="51">
        <v>10.280980567210801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A10" sqref="A1:XFD1048576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 ht="14.25">
      <c r="A1" s="52" t="s">
        <v>53</v>
      </c>
      <c r="B1" s="53" t="s">
        <v>36</v>
      </c>
      <c r="C1" s="52" t="s">
        <v>37</v>
      </c>
      <c r="D1" s="52" t="s">
        <v>38</v>
      </c>
      <c r="E1" s="52" t="s">
        <v>39</v>
      </c>
      <c r="F1" s="52" t="s">
        <v>46</v>
      </c>
      <c r="G1" s="52" t="s">
        <v>39</v>
      </c>
      <c r="H1" s="52" t="s">
        <v>47</v>
      </c>
    </row>
    <row r="2" spans="1:8" ht="14.25">
      <c r="A2" s="54">
        <v>1</v>
      </c>
      <c r="B2" s="55">
        <v>12</v>
      </c>
      <c r="C2" s="54">
        <v>56913</v>
      </c>
      <c r="D2" s="54">
        <v>707019.05993589701</v>
      </c>
      <c r="E2" s="54">
        <v>606672.05711453001</v>
      </c>
      <c r="F2" s="54">
        <v>100347.00282136801</v>
      </c>
      <c r="G2" s="54">
        <v>606672.05711453001</v>
      </c>
      <c r="H2" s="54">
        <v>0.14192969964694499</v>
      </c>
    </row>
    <row r="3" spans="1:8" ht="14.25">
      <c r="A3" s="54">
        <v>2</v>
      </c>
      <c r="B3" s="55">
        <v>13</v>
      </c>
      <c r="C3" s="54">
        <v>20546.162</v>
      </c>
      <c r="D3" s="54">
        <v>146227.56508829101</v>
      </c>
      <c r="E3" s="54">
        <v>117033.042042591</v>
      </c>
      <c r="F3" s="54">
        <v>29194.5230457</v>
      </c>
      <c r="G3" s="54">
        <v>117033.042042591</v>
      </c>
      <c r="H3" s="54">
        <v>0.19965129712768301</v>
      </c>
    </row>
    <row r="4" spans="1:8" ht="14.25">
      <c r="A4" s="54">
        <v>3</v>
      </c>
      <c r="B4" s="55">
        <v>14</v>
      </c>
      <c r="C4" s="54">
        <v>131792</v>
      </c>
      <c r="D4" s="54">
        <v>171544.973817094</v>
      </c>
      <c r="E4" s="54">
        <v>133271.016261538</v>
      </c>
      <c r="F4" s="54">
        <v>38273.9575555556</v>
      </c>
      <c r="G4" s="54">
        <v>133271.016261538</v>
      </c>
      <c r="H4" s="54">
        <v>0.22311325539834401</v>
      </c>
    </row>
    <row r="5" spans="1:8" ht="14.25">
      <c r="A5" s="54">
        <v>4</v>
      </c>
      <c r="B5" s="55">
        <v>15</v>
      </c>
      <c r="C5" s="54">
        <v>3633</v>
      </c>
      <c r="D5" s="54">
        <v>46546.704095726498</v>
      </c>
      <c r="E5" s="54">
        <v>37394.005896581199</v>
      </c>
      <c r="F5" s="54">
        <v>9152.6981991452994</v>
      </c>
      <c r="G5" s="54">
        <v>37394.005896581199</v>
      </c>
      <c r="H5" s="54">
        <v>0.196634721554552</v>
      </c>
    </row>
    <row r="6" spans="1:8" ht="14.25">
      <c r="A6" s="54">
        <v>5</v>
      </c>
      <c r="B6" s="55">
        <v>16</v>
      </c>
      <c r="C6" s="54">
        <v>3271</v>
      </c>
      <c r="D6" s="54">
        <v>166373.13469145299</v>
      </c>
      <c r="E6" s="54">
        <v>166563.86454188</v>
      </c>
      <c r="F6" s="54">
        <v>-190.72985042734999</v>
      </c>
      <c r="G6" s="54">
        <v>166563.86454188</v>
      </c>
      <c r="H6" s="54">
        <v>-1.1463981296082901E-3</v>
      </c>
    </row>
    <row r="7" spans="1:8" ht="14.25">
      <c r="A7" s="54">
        <v>6</v>
      </c>
      <c r="B7" s="55">
        <v>17</v>
      </c>
      <c r="C7" s="54">
        <v>21491</v>
      </c>
      <c r="D7" s="54">
        <v>310398.03172393201</v>
      </c>
      <c r="E7" s="54">
        <v>250890.497789744</v>
      </c>
      <c r="F7" s="54">
        <v>59507.533934188003</v>
      </c>
      <c r="G7" s="54">
        <v>250890.497789744</v>
      </c>
      <c r="H7" s="54">
        <v>0.19171363169955299</v>
      </c>
    </row>
    <row r="8" spans="1:8" ht="14.25">
      <c r="A8" s="54">
        <v>7</v>
      </c>
      <c r="B8" s="55">
        <v>18</v>
      </c>
      <c r="C8" s="54">
        <v>41661</v>
      </c>
      <c r="D8" s="54">
        <v>151776.40123675199</v>
      </c>
      <c r="E8" s="54">
        <v>134638.89893076901</v>
      </c>
      <c r="F8" s="54">
        <v>17137.5023059829</v>
      </c>
      <c r="G8" s="54">
        <v>134638.89893076901</v>
      </c>
      <c r="H8" s="54">
        <v>0.11291282548761</v>
      </c>
    </row>
    <row r="9" spans="1:8" ht="14.25">
      <c r="A9" s="54">
        <v>8</v>
      </c>
      <c r="B9" s="55">
        <v>19</v>
      </c>
      <c r="C9" s="54">
        <v>30014</v>
      </c>
      <c r="D9" s="54">
        <v>122474.498821368</v>
      </c>
      <c r="E9" s="54">
        <v>107062.514441026</v>
      </c>
      <c r="F9" s="54">
        <v>15411.984380341901</v>
      </c>
      <c r="G9" s="54">
        <v>107062.514441026</v>
      </c>
      <c r="H9" s="54">
        <v>0.12583831351554001</v>
      </c>
    </row>
    <row r="10" spans="1:8" ht="14.25">
      <c r="A10" s="54">
        <v>9</v>
      </c>
      <c r="B10" s="55">
        <v>21</v>
      </c>
      <c r="C10" s="54">
        <v>261247</v>
      </c>
      <c r="D10" s="54">
        <v>954690.65910000005</v>
      </c>
      <c r="E10" s="54">
        <v>873126.93500000006</v>
      </c>
      <c r="F10" s="54">
        <v>81563.724100000007</v>
      </c>
      <c r="G10" s="54">
        <v>873126.93500000006</v>
      </c>
      <c r="H10" s="54">
        <v>8.5434714713655296E-2</v>
      </c>
    </row>
    <row r="11" spans="1:8" ht="14.25">
      <c r="A11" s="54">
        <v>10</v>
      </c>
      <c r="B11" s="55">
        <v>22</v>
      </c>
      <c r="C11" s="54">
        <v>57721.832000000002</v>
      </c>
      <c r="D11" s="54">
        <v>642996.24604359001</v>
      </c>
      <c r="E11" s="54">
        <v>613216.42110598297</v>
      </c>
      <c r="F11" s="54">
        <v>29779.824937606802</v>
      </c>
      <c r="G11" s="54">
        <v>613216.42110598297</v>
      </c>
      <c r="H11" s="54">
        <v>4.6314150542626997E-2</v>
      </c>
    </row>
    <row r="12" spans="1:8" ht="14.25">
      <c r="A12" s="54">
        <v>11</v>
      </c>
      <c r="B12" s="55">
        <v>23</v>
      </c>
      <c r="C12" s="54">
        <v>301853.29499999998</v>
      </c>
      <c r="D12" s="54">
        <v>2073583.46123932</v>
      </c>
      <c r="E12" s="54">
        <v>1778348.7580786301</v>
      </c>
      <c r="F12" s="54">
        <v>295234.70316068397</v>
      </c>
      <c r="G12" s="54">
        <v>1778348.7580786301</v>
      </c>
      <c r="H12" s="54">
        <v>0.14237898241348401</v>
      </c>
    </row>
    <row r="13" spans="1:8" ht="14.25">
      <c r="A13" s="54">
        <v>12</v>
      </c>
      <c r="B13" s="55">
        <v>24</v>
      </c>
      <c r="C13" s="54">
        <v>23630</v>
      </c>
      <c r="D13" s="54">
        <v>531041.85822735005</v>
      </c>
      <c r="E13" s="54">
        <v>488806.74722905998</v>
      </c>
      <c r="F13" s="54">
        <v>42235.110998290598</v>
      </c>
      <c r="G13" s="54">
        <v>488806.74722905998</v>
      </c>
      <c r="H13" s="54">
        <v>7.9532545964029894E-2</v>
      </c>
    </row>
    <row r="14" spans="1:8" ht="14.25">
      <c r="A14" s="54">
        <v>13</v>
      </c>
      <c r="B14" s="55">
        <v>25</v>
      </c>
      <c r="C14" s="54">
        <v>86651</v>
      </c>
      <c r="D14" s="54">
        <v>1217265.6684000001</v>
      </c>
      <c r="E14" s="54">
        <v>1221371.3137000001</v>
      </c>
      <c r="F14" s="54">
        <v>-4105.6453000000001</v>
      </c>
      <c r="G14" s="54">
        <v>1221371.3137000001</v>
      </c>
      <c r="H14" s="54">
        <v>-3.3728424341389202E-3</v>
      </c>
    </row>
    <row r="15" spans="1:8" ht="14.25">
      <c r="A15" s="54">
        <v>14</v>
      </c>
      <c r="B15" s="55">
        <v>26</v>
      </c>
      <c r="C15" s="54">
        <v>106814</v>
      </c>
      <c r="D15" s="54">
        <v>421878.729222222</v>
      </c>
      <c r="E15" s="54">
        <v>376807.26656666701</v>
      </c>
      <c r="F15" s="54">
        <v>45071.462655555602</v>
      </c>
      <c r="G15" s="54">
        <v>376807.26656666701</v>
      </c>
      <c r="H15" s="54">
        <v>0.106835115244254</v>
      </c>
    </row>
    <row r="16" spans="1:8" ht="14.25">
      <c r="A16" s="54">
        <v>15</v>
      </c>
      <c r="B16" s="55">
        <v>27</v>
      </c>
      <c r="C16" s="54">
        <v>225548.03200000001</v>
      </c>
      <c r="D16" s="54">
        <v>1335298.3242663699</v>
      </c>
      <c r="E16" s="54">
        <v>1159884.3180814199</v>
      </c>
      <c r="F16" s="54">
        <v>175414.006184956</v>
      </c>
      <c r="G16" s="54">
        <v>1159884.3180814199</v>
      </c>
      <c r="H16" s="54">
        <v>0.13136690355792199</v>
      </c>
    </row>
    <row r="17" spans="1:8" ht="14.25">
      <c r="A17" s="54">
        <v>16</v>
      </c>
      <c r="B17" s="55">
        <v>29</v>
      </c>
      <c r="C17" s="54">
        <v>234478</v>
      </c>
      <c r="D17" s="54">
        <v>2727052.3354752101</v>
      </c>
      <c r="E17" s="54">
        <v>2525030.1410307698</v>
      </c>
      <c r="F17" s="54">
        <v>202022.194444444</v>
      </c>
      <c r="G17" s="54">
        <v>2525030.1410307698</v>
      </c>
      <c r="H17" s="54">
        <v>7.4080791122492398E-2</v>
      </c>
    </row>
    <row r="18" spans="1:8" ht="14.25">
      <c r="A18" s="54">
        <v>17</v>
      </c>
      <c r="B18" s="55">
        <v>31</v>
      </c>
      <c r="C18" s="54">
        <v>70527.577000000005</v>
      </c>
      <c r="D18" s="54">
        <v>422290.02482053603</v>
      </c>
      <c r="E18" s="54">
        <v>358430.95876362798</v>
      </c>
      <c r="F18" s="54">
        <v>63859.066056907097</v>
      </c>
      <c r="G18" s="54">
        <v>358430.95876362798</v>
      </c>
      <c r="H18" s="54">
        <v>0.151220872631424</v>
      </c>
    </row>
    <row r="19" spans="1:8" ht="14.25">
      <c r="A19" s="54">
        <v>18</v>
      </c>
      <c r="B19" s="55">
        <v>32</v>
      </c>
      <c r="C19" s="54">
        <v>19495.861000000001</v>
      </c>
      <c r="D19" s="54">
        <v>297957.01043070899</v>
      </c>
      <c r="E19" s="54">
        <v>271968.11823081702</v>
      </c>
      <c r="F19" s="54">
        <v>25988.892199891201</v>
      </c>
      <c r="G19" s="54">
        <v>271968.11823081702</v>
      </c>
      <c r="H19" s="54">
        <v>8.7223630557721296E-2</v>
      </c>
    </row>
    <row r="20" spans="1:8" ht="14.25">
      <c r="A20" s="54">
        <v>19</v>
      </c>
      <c r="B20" s="55">
        <v>33</v>
      </c>
      <c r="C20" s="54">
        <v>71900.173999999999</v>
      </c>
      <c r="D20" s="54">
        <v>629329.58526260499</v>
      </c>
      <c r="E20" s="54">
        <v>530360.29449116497</v>
      </c>
      <c r="F20" s="54">
        <v>98969.290771440195</v>
      </c>
      <c r="G20" s="54">
        <v>530360.29449116497</v>
      </c>
      <c r="H20" s="54">
        <v>0.15726146217985701</v>
      </c>
    </row>
    <row r="21" spans="1:8" ht="14.25">
      <c r="A21" s="54">
        <v>20</v>
      </c>
      <c r="B21" s="55">
        <v>34</v>
      </c>
      <c r="C21" s="54">
        <v>66124.247000000003</v>
      </c>
      <c r="D21" s="54">
        <v>348129.42946336098</v>
      </c>
      <c r="E21" s="54">
        <v>246724.52557982999</v>
      </c>
      <c r="F21" s="54">
        <v>101404.90388353101</v>
      </c>
      <c r="G21" s="54">
        <v>246724.52557982999</v>
      </c>
      <c r="H21" s="54">
        <v>0.29128506613142602</v>
      </c>
    </row>
    <row r="22" spans="1:8" ht="14.25">
      <c r="A22" s="54">
        <v>21</v>
      </c>
      <c r="B22" s="55">
        <v>35</v>
      </c>
      <c r="C22" s="54">
        <v>53357.294999999998</v>
      </c>
      <c r="D22" s="54">
        <v>1158536.95000796</v>
      </c>
      <c r="E22" s="54">
        <v>1121344.5139909601</v>
      </c>
      <c r="F22" s="54">
        <v>37192.436017001899</v>
      </c>
      <c r="G22" s="54">
        <v>1121344.5139909601</v>
      </c>
      <c r="H22" s="54">
        <v>3.21029346683731E-2</v>
      </c>
    </row>
    <row r="23" spans="1:8" ht="14.25">
      <c r="A23" s="54">
        <v>22</v>
      </c>
      <c r="B23" s="55">
        <v>36</v>
      </c>
      <c r="C23" s="54">
        <v>237820.731</v>
      </c>
      <c r="D23" s="54">
        <v>873966.588048673</v>
      </c>
      <c r="E23" s="54">
        <v>743284.145234745</v>
      </c>
      <c r="F23" s="54">
        <v>130682.442813927</v>
      </c>
      <c r="G23" s="54">
        <v>743284.145234745</v>
      </c>
      <c r="H23" s="54">
        <v>0.14952796205368099</v>
      </c>
    </row>
    <row r="24" spans="1:8" ht="14.25">
      <c r="A24" s="54">
        <v>23</v>
      </c>
      <c r="B24" s="55">
        <v>37</v>
      </c>
      <c r="C24" s="54">
        <v>197888.50899999999</v>
      </c>
      <c r="D24" s="54">
        <v>1498477.23684602</v>
      </c>
      <c r="E24" s="54">
        <v>1268334.72892447</v>
      </c>
      <c r="F24" s="54">
        <v>230142.50792154699</v>
      </c>
      <c r="G24" s="54">
        <v>1268334.72892447</v>
      </c>
      <c r="H24" s="54">
        <v>0.15358425357594899</v>
      </c>
    </row>
    <row r="25" spans="1:8" ht="14.25">
      <c r="A25" s="54">
        <v>24</v>
      </c>
      <c r="B25" s="55">
        <v>38</v>
      </c>
      <c r="C25" s="54">
        <v>219308.01300000001</v>
      </c>
      <c r="D25" s="54">
        <v>1039144.05042464</v>
      </c>
      <c r="E25" s="54">
        <v>993163.78879646002</v>
      </c>
      <c r="F25" s="54">
        <v>45980.2616281749</v>
      </c>
      <c r="G25" s="54">
        <v>993163.78879646002</v>
      </c>
      <c r="H25" s="54">
        <v>4.4248207560237202E-2</v>
      </c>
    </row>
    <row r="26" spans="1:8" ht="14.25">
      <c r="A26" s="54">
        <v>25</v>
      </c>
      <c r="B26" s="55">
        <v>39</v>
      </c>
      <c r="C26" s="54">
        <v>94422.081999999995</v>
      </c>
      <c r="D26" s="54">
        <v>157253.63991873499</v>
      </c>
      <c r="E26" s="54">
        <v>117437.546545273</v>
      </c>
      <c r="F26" s="54">
        <v>39816.093373462398</v>
      </c>
      <c r="G26" s="54">
        <v>117437.546545273</v>
      </c>
      <c r="H26" s="54">
        <v>0.25319664075208898</v>
      </c>
    </row>
    <row r="27" spans="1:8" ht="14.25">
      <c r="A27" s="54">
        <v>26</v>
      </c>
      <c r="B27" s="55">
        <v>40</v>
      </c>
      <c r="C27" s="54">
        <v>46</v>
      </c>
      <c r="D27" s="54">
        <v>149.40190000000001</v>
      </c>
      <c r="E27" s="54">
        <v>118.054</v>
      </c>
      <c r="F27" s="54">
        <v>31.347899999999999</v>
      </c>
      <c r="G27" s="54">
        <v>118.054</v>
      </c>
      <c r="H27" s="54">
        <v>0.209822632777763</v>
      </c>
    </row>
    <row r="28" spans="1:8" ht="14.25">
      <c r="A28" s="54">
        <v>27</v>
      </c>
      <c r="B28" s="55">
        <v>42</v>
      </c>
      <c r="C28" s="54">
        <v>17480.024000000001</v>
      </c>
      <c r="D28" s="54">
        <v>248889.55559999999</v>
      </c>
      <c r="E28" s="54">
        <v>225882.75339999999</v>
      </c>
      <c r="F28" s="54">
        <v>23006.802199999998</v>
      </c>
      <c r="G28" s="54">
        <v>225882.75339999999</v>
      </c>
      <c r="H28" s="54">
        <v>9.2437796935822894E-2</v>
      </c>
    </row>
    <row r="29" spans="1:8" ht="14.25">
      <c r="A29" s="54">
        <v>28</v>
      </c>
      <c r="B29" s="55">
        <v>75</v>
      </c>
      <c r="C29" s="54">
        <v>637</v>
      </c>
      <c r="D29" s="54">
        <v>513083.76923076902</v>
      </c>
      <c r="E29" s="54">
        <v>487231.16914529901</v>
      </c>
      <c r="F29" s="54">
        <v>25852.600085470101</v>
      </c>
      <c r="G29" s="54">
        <v>487231.16914529901</v>
      </c>
      <c r="H29" s="54">
        <v>5.0386704152090199E-2</v>
      </c>
    </row>
    <row r="30" spans="1:8" ht="14.25">
      <c r="A30" s="54">
        <v>29</v>
      </c>
      <c r="B30" s="55">
        <v>76</v>
      </c>
      <c r="C30" s="54">
        <v>2346</v>
      </c>
      <c r="D30" s="54">
        <v>467864.62664700899</v>
      </c>
      <c r="E30" s="54">
        <v>456729.10278290597</v>
      </c>
      <c r="F30" s="54">
        <v>11135.523864102601</v>
      </c>
      <c r="G30" s="54">
        <v>456729.10278290597</v>
      </c>
      <c r="H30" s="54">
        <v>2.3800738995607001E-2</v>
      </c>
    </row>
    <row r="31" spans="1:8" ht="14.25">
      <c r="A31" s="54">
        <v>30</v>
      </c>
      <c r="B31" s="55">
        <v>99</v>
      </c>
      <c r="C31" s="54">
        <v>50</v>
      </c>
      <c r="D31" s="54">
        <v>24102.4515543454</v>
      </c>
      <c r="E31" s="54">
        <v>20768.900189093099</v>
      </c>
      <c r="F31" s="54">
        <v>3333.55136525225</v>
      </c>
      <c r="G31" s="54">
        <v>20768.900189093099</v>
      </c>
      <c r="H31" s="54">
        <v>0.13830756418017801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2013-08-18T23:43:27Z</dcterms:modified>
</cp:coreProperties>
</file>