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<sst xmlns="http://schemas.openxmlformats.org/spreadsheetml/2006/main" count="114" uniqueCount="71">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</sst>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750aa1e013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3" t="s">
        <v>4</v>
      </c>
      <c r="D2" s="53"/>
      <c r="E2" s="13"/>
      <c r="F2" s="24"/>
      <c r="G2" s="14"/>
      <c r="H2" s="24"/>
      <c r="I2" s="20"/>
      <c r="J2" s="21"/>
      <c r="K2" s="22"/>
      <c r="L2" s="22"/>
    </row>
    <row r="3" spans="1:12">
      <c r="A3" s="54" t="s">
        <v>5</v>
      </c>
      <c r="B3" s="54"/>
      <c r="C3" s="54"/>
      <c r="D3" s="54"/>
      <c r="E3" s="15">
        <f>RA!D7</f>
        <v>14969775.012700001</v>
      </c>
      <c r="F3" s="25">
        <f>RA!I7</f>
        <v>1966674.0134000001</v>
      </c>
      <c r="G3" s="16">
        <f>E3-F3</f>
        <v>13003100.999300001</v>
      </c>
      <c r="H3" s="27">
        <f>RA!J7</f>
        <v>13.137632407511299</v>
      </c>
      <c r="I3" s="20">
        <f>SUM(I4:I39)</f>
        <v>14969778.637405848</v>
      </c>
      <c r="J3" s="21">
        <f>SUM(J4:J39)</f>
        <v>13003100.752792509</v>
      </c>
      <c r="K3" s="22">
        <f>E3-I3</f>
        <v>-3.6247058473527431</v>
      </c>
      <c r="L3" s="22">
        <f>G3-J3</f>
        <v>0.24650749191641808</v>
      </c>
    </row>
    <row r="4" spans="1:12">
      <c r="A4" s="55">
        <f>RA!A8</f>
        <v>41506</v>
      </c>
      <c r="B4" s="12">
        <v>12</v>
      </c>
      <c r="C4" s="52" t="s">
        <v>6</v>
      </c>
      <c r="D4" s="52"/>
      <c r="E4" s="15">
        <f>RA!D8</f>
        <v>516331.24050000001</v>
      </c>
      <c r="F4" s="25">
        <f>RA!I8</f>
        <v>111548.8991</v>
      </c>
      <c r="G4" s="16">
        <f t="shared" ref="G4:G39" si="0">E4-F4</f>
        <v>404782.34140000003</v>
      </c>
      <c r="H4" s="27">
        <f>RA!J8</f>
        <v>21.604135165631099</v>
      </c>
      <c r="I4" s="20">
        <f>VLOOKUP(B4,RMS!B:D,3,FALSE)</f>
        <v>516331.75155812001</v>
      </c>
      <c r="J4" s="21">
        <f>VLOOKUP(B4,RMS!B:E,4,FALSE)</f>
        <v>404782.33912564098</v>
      </c>
      <c r="K4" s="22">
        <f t="shared" ref="K4:K39" si="1">E4-I4</f>
        <v>-0.51105811999877915</v>
      </c>
      <c r="L4" s="22">
        <f t="shared" ref="L4:L39" si="2">G4-J4</f>
        <v>2.2743590525351465E-3</v>
      </c>
    </row>
    <row r="5" spans="1:12">
      <c r="A5" s="55"/>
      <c r="B5" s="12">
        <v>13</v>
      </c>
      <c r="C5" s="52" t="s">
        <v>7</v>
      </c>
      <c r="D5" s="52"/>
      <c r="E5" s="15">
        <f>RA!D9</f>
        <v>137874.05319999999</v>
      </c>
      <c r="F5" s="25">
        <f>RA!I9</f>
        <v>29365.103200000001</v>
      </c>
      <c r="G5" s="16">
        <f t="shared" si="0"/>
        <v>108508.95</v>
      </c>
      <c r="H5" s="27">
        <f>RA!J9</f>
        <v>21.298498534313001</v>
      </c>
      <c r="I5" s="20">
        <f>VLOOKUP(B5,RMS!B:D,3,FALSE)</f>
        <v>137874.095228213</v>
      </c>
      <c r="J5" s="21">
        <f>VLOOKUP(B5,RMS!B:E,4,FALSE)</f>
        <v>108508.95561133001</v>
      </c>
      <c r="K5" s="22">
        <f t="shared" si="1"/>
        <v>-4.2028213007142767E-2</v>
      </c>
      <c r="L5" s="22">
        <f t="shared" si="2"/>
        <v>-5.6113300088327378E-3</v>
      </c>
    </row>
    <row r="6" spans="1:12">
      <c r="A6" s="55"/>
      <c r="B6" s="12">
        <v>14</v>
      </c>
      <c r="C6" s="52" t="s">
        <v>8</v>
      </c>
      <c r="D6" s="52"/>
      <c r="E6" s="15">
        <f>RA!D10</f>
        <v>148464.45860000001</v>
      </c>
      <c r="F6" s="25">
        <f>RA!I10</f>
        <v>37980.910799999998</v>
      </c>
      <c r="G6" s="16">
        <f t="shared" si="0"/>
        <v>110483.54780000001</v>
      </c>
      <c r="H6" s="27">
        <f>RA!J10</f>
        <v>25.5824937214973</v>
      </c>
      <c r="I6" s="20">
        <f>VLOOKUP(B6,RMS!B:D,3,FALSE)</f>
        <v>148466.73629230799</v>
      </c>
      <c r="J6" s="21">
        <f>VLOOKUP(B6,RMS!B:E,4,FALSE)</f>
        <v>110483.548107692</v>
      </c>
      <c r="K6" s="22">
        <f t="shared" si="1"/>
        <v>-2.2776923079800326</v>
      </c>
      <c r="L6" s="22">
        <f t="shared" si="2"/>
        <v>-3.0769198201596737E-4</v>
      </c>
    </row>
    <row r="7" spans="1:12">
      <c r="A7" s="55"/>
      <c r="B7" s="12">
        <v>15</v>
      </c>
      <c r="C7" s="52" t="s">
        <v>9</v>
      </c>
      <c r="D7" s="52"/>
      <c r="E7" s="15">
        <f>RA!D11</f>
        <v>40458.441700000003</v>
      </c>
      <c r="F7" s="25">
        <f>RA!I11</f>
        <v>9866.9562999999998</v>
      </c>
      <c r="G7" s="16">
        <f t="shared" si="0"/>
        <v>30591.485400000005</v>
      </c>
      <c r="H7" s="27">
        <f>RA!J11</f>
        <v>24.3878802183328</v>
      </c>
      <c r="I7" s="20">
        <f>VLOOKUP(B7,RMS!B:D,3,FALSE)</f>
        <v>40458.462221367503</v>
      </c>
      <c r="J7" s="21">
        <f>VLOOKUP(B7,RMS!B:E,4,FALSE)</f>
        <v>30591.485252136801</v>
      </c>
      <c r="K7" s="22">
        <f t="shared" si="1"/>
        <v>-2.052136749989586E-2</v>
      </c>
      <c r="L7" s="22">
        <f t="shared" si="2"/>
        <v>1.4786320389248431E-4</v>
      </c>
    </row>
    <row r="8" spans="1:12">
      <c r="A8" s="55"/>
      <c r="B8" s="12">
        <v>16</v>
      </c>
      <c r="C8" s="52" t="s">
        <v>10</v>
      </c>
      <c r="D8" s="52"/>
      <c r="E8" s="15">
        <f>RA!D12</f>
        <v>153901.68359999999</v>
      </c>
      <c r="F8" s="25">
        <f>RA!I12</f>
        <v>326.48430000000002</v>
      </c>
      <c r="G8" s="16">
        <f t="shared" si="0"/>
        <v>153575.19929999998</v>
      </c>
      <c r="H8" s="27">
        <f>RA!J12</f>
        <v>0.21213822510776001</v>
      </c>
      <c r="I8" s="20">
        <f>VLOOKUP(B8,RMS!B:D,3,FALSE)</f>
        <v>153901.70797863201</v>
      </c>
      <c r="J8" s="21">
        <f>VLOOKUP(B8,RMS!B:E,4,FALSE)</f>
        <v>153575.196182051</v>
      </c>
      <c r="K8" s="22">
        <f t="shared" si="1"/>
        <v>-2.4378632020670921E-2</v>
      </c>
      <c r="L8" s="22">
        <f t="shared" si="2"/>
        <v>3.1179489742498845E-3</v>
      </c>
    </row>
    <row r="9" spans="1:12">
      <c r="A9" s="55"/>
      <c r="B9" s="12">
        <v>17</v>
      </c>
      <c r="C9" s="52" t="s">
        <v>11</v>
      </c>
      <c r="D9" s="52"/>
      <c r="E9" s="15">
        <f>RA!D13</f>
        <v>268815.39130000002</v>
      </c>
      <c r="F9" s="25">
        <f>RA!I13</f>
        <v>70749.020099999994</v>
      </c>
      <c r="G9" s="16">
        <f t="shared" si="0"/>
        <v>198066.37120000002</v>
      </c>
      <c r="H9" s="27">
        <f>RA!J13</f>
        <v>26.318812980854801</v>
      </c>
      <c r="I9" s="20">
        <f>VLOOKUP(B9,RMS!B:D,3,FALSE)</f>
        <v>268815.574539316</v>
      </c>
      <c r="J9" s="21">
        <f>VLOOKUP(B9,RMS!B:E,4,FALSE)</f>
        <v>198066.37078461499</v>
      </c>
      <c r="K9" s="22">
        <f t="shared" si="1"/>
        <v>-0.18323931598570198</v>
      </c>
      <c r="L9" s="22">
        <f t="shared" si="2"/>
        <v>4.1538503137417138E-4</v>
      </c>
    </row>
    <row r="10" spans="1:12">
      <c r="A10" s="55"/>
      <c r="B10" s="12">
        <v>18</v>
      </c>
      <c r="C10" s="52" t="s">
        <v>12</v>
      </c>
      <c r="D10" s="52"/>
      <c r="E10" s="15">
        <f>RA!D14</f>
        <v>124357.3836</v>
      </c>
      <c r="F10" s="25">
        <f>RA!I14</f>
        <v>14346.5815</v>
      </c>
      <c r="G10" s="16">
        <f t="shared" si="0"/>
        <v>110010.8021</v>
      </c>
      <c r="H10" s="27">
        <f>RA!J14</f>
        <v>11.536573932872599</v>
      </c>
      <c r="I10" s="20">
        <f>VLOOKUP(B10,RMS!B:D,3,FALSE)</f>
        <v>124357.37243931599</v>
      </c>
      <c r="J10" s="21">
        <f>VLOOKUP(B10,RMS!B:E,4,FALSE)</f>
        <v>110010.79920427399</v>
      </c>
      <c r="K10" s="22">
        <f t="shared" si="1"/>
        <v>1.1160684007336386E-2</v>
      </c>
      <c r="L10" s="22">
        <f t="shared" si="2"/>
        <v>2.8957260074093938E-3</v>
      </c>
    </row>
    <row r="11" spans="1:12">
      <c r="A11" s="55"/>
      <c r="B11" s="12">
        <v>19</v>
      </c>
      <c r="C11" s="52" t="s">
        <v>13</v>
      </c>
      <c r="D11" s="52"/>
      <c r="E11" s="15">
        <f>RA!D15</f>
        <v>80604.302800000005</v>
      </c>
      <c r="F11" s="25">
        <f>RA!I15</f>
        <v>10620.075199999999</v>
      </c>
      <c r="G11" s="16">
        <f t="shared" si="0"/>
        <v>69984.227600000013</v>
      </c>
      <c r="H11" s="27">
        <f>RA!J15</f>
        <v>13.175568587636199</v>
      </c>
      <c r="I11" s="20">
        <f>VLOOKUP(B11,RMS!B:D,3,FALSE)</f>
        <v>80604.373731623898</v>
      </c>
      <c r="J11" s="21">
        <f>VLOOKUP(B11,RMS!B:E,4,FALSE)</f>
        <v>69984.228003418801</v>
      </c>
      <c r="K11" s="22">
        <f t="shared" si="1"/>
        <v>-7.0931623893557116E-2</v>
      </c>
      <c r="L11" s="22">
        <f t="shared" si="2"/>
        <v>-4.0341878775507212E-4</v>
      </c>
    </row>
    <row r="12" spans="1:12">
      <c r="A12" s="55"/>
      <c r="B12" s="12">
        <v>21</v>
      </c>
      <c r="C12" s="52" t="s">
        <v>14</v>
      </c>
      <c r="D12" s="52"/>
      <c r="E12" s="15">
        <f>RA!D16</f>
        <v>787912.02049999998</v>
      </c>
      <c r="F12" s="25">
        <f>RA!I16</f>
        <v>74377.853300000002</v>
      </c>
      <c r="G12" s="16">
        <f t="shared" si="0"/>
        <v>713534.16720000003</v>
      </c>
      <c r="H12" s="27">
        <f>RA!J16</f>
        <v>9.4398678234151898</v>
      </c>
      <c r="I12" s="20">
        <f>VLOOKUP(B12,RMS!B:D,3,FALSE)</f>
        <v>787911.59750000003</v>
      </c>
      <c r="J12" s="21">
        <f>VLOOKUP(B12,RMS!B:E,4,FALSE)</f>
        <v>713534.16720000003</v>
      </c>
      <c r="K12" s="22">
        <f t="shared" si="1"/>
        <v>0.42299999995157123</v>
      </c>
      <c r="L12" s="22">
        <f t="shared" si="2"/>
        <v>0</v>
      </c>
    </row>
    <row r="13" spans="1:12">
      <c r="A13" s="55"/>
      <c r="B13" s="12">
        <v>22</v>
      </c>
      <c r="C13" s="52" t="s">
        <v>15</v>
      </c>
      <c r="D13" s="52"/>
      <c r="E13" s="15">
        <f>RA!D17</f>
        <v>517459.22169999999</v>
      </c>
      <c r="F13" s="25">
        <f>RA!I17</f>
        <v>64675.205999999998</v>
      </c>
      <c r="G13" s="16">
        <f t="shared" si="0"/>
        <v>452784.01569999999</v>
      </c>
      <c r="H13" s="27">
        <f>RA!J17</f>
        <v>12.498609221326401</v>
      </c>
      <c r="I13" s="20">
        <f>VLOOKUP(B13,RMS!B:D,3,FALSE)</f>
        <v>517459.24829743599</v>
      </c>
      <c r="J13" s="21">
        <f>VLOOKUP(B13,RMS!B:E,4,FALSE)</f>
        <v>452784.01723333303</v>
      </c>
      <c r="K13" s="22">
        <f t="shared" si="1"/>
        <v>-2.6597435993608087E-2</v>
      </c>
      <c r="L13" s="22">
        <f t="shared" si="2"/>
        <v>-1.5333330375142395E-3</v>
      </c>
    </row>
    <row r="14" spans="1:12">
      <c r="A14" s="55"/>
      <c r="B14" s="12">
        <v>23</v>
      </c>
      <c r="C14" s="52" t="s">
        <v>16</v>
      </c>
      <c r="D14" s="52"/>
      <c r="E14" s="15">
        <f>RA!D18</f>
        <v>1693623.764</v>
      </c>
      <c r="F14" s="25">
        <f>RA!I18</f>
        <v>250625.4086</v>
      </c>
      <c r="G14" s="16">
        <f t="shared" si="0"/>
        <v>1442998.3554</v>
      </c>
      <c r="H14" s="27">
        <f>RA!J18</f>
        <v>14.798175009547201</v>
      </c>
      <c r="I14" s="20">
        <f>VLOOKUP(B14,RMS!B:D,3,FALSE)</f>
        <v>1693623.8880743601</v>
      </c>
      <c r="J14" s="21">
        <f>VLOOKUP(B14,RMS!B:E,4,FALSE)</f>
        <v>1442998.3592487201</v>
      </c>
      <c r="K14" s="22">
        <f t="shared" si="1"/>
        <v>-0.12407436012290418</v>
      </c>
      <c r="L14" s="22">
        <f t="shared" si="2"/>
        <v>-3.848720109090209E-3</v>
      </c>
    </row>
    <row r="15" spans="1:12">
      <c r="A15" s="55"/>
      <c r="B15" s="12">
        <v>24</v>
      </c>
      <c r="C15" s="52" t="s">
        <v>17</v>
      </c>
      <c r="D15" s="52"/>
      <c r="E15" s="15">
        <f>RA!D19</f>
        <v>439248.2868</v>
      </c>
      <c r="F15" s="25">
        <f>RA!I19</f>
        <v>36285.186000000002</v>
      </c>
      <c r="G15" s="16">
        <f t="shared" si="0"/>
        <v>402963.10080000001</v>
      </c>
      <c r="H15" s="27">
        <f>RA!J19</f>
        <v>8.2607461634839598</v>
      </c>
      <c r="I15" s="20">
        <f>VLOOKUP(B15,RMS!B:D,3,FALSE)</f>
        <v>439248.28643333301</v>
      </c>
      <c r="J15" s="21">
        <f>VLOOKUP(B15,RMS!B:E,4,FALSE)</f>
        <v>402963.10016666702</v>
      </c>
      <c r="K15" s="22">
        <f t="shared" si="1"/>
        <v>3.6666699452325702E-4</v>
      </c>
      <c r="L15" s="22">
        <f t="shared" si="2"/>
        <v>6.3333299476653337E-4</v>
      </c>
    </row>
    <row r="16" spans="1:12">
      <c r="A16" s="55"/>
      <c r="B16" s="12">
        <v>25</v>
      </c>
      <c r="C16" s="52" t="s">
        <v>18</v>
      </c>
      <c r="D16" s="52"/>
      <c r="E16" s="15">
        <f>RA!D20</f>
        <v>866604.55020000006</v>
      </c>
      <c r="F16" s="25">
        <f>RA!I20</f>
        <v>26401.994600000002</v>
      </c>
      <c r="G16" s="16">
        <f t="shared" si="0"/>
        <v>840202.55560000008</v>
      </c>
      <c r="H16" s="27">
        <f>RA!J20</f>
        <v>3.0466023509692901</v>
      </c>
      <c r="I16" s="20">
        <f>VLOOKUP(B16,RMS!B:D,3,FALSE)</f>
        <v>866604.54619999998</v>
      </c>
      <c r="J16" s="21">
        <f>VLOOKUP(B16,RMS!B:E,4,FALSE)</f>
        <v>840202.55559999996</v>
      </c>
      <c r="K16" s="22">
        <f t="shared" si="1"/>
        <v>4.0000000735744834E-3</v>
      </c>
      <c r="L16" s="22">
        <f t="shared" si="2"/>
        <v>0</v>
      </c>
    </row>
    <row r="17" spans="1:12">
      <c r="A17" s="55"/>
      <c r="B17" s="12">
        <v>26</v>
      </c>
      <c r="C17" s="52" t="s">
        <v>19</v>
      </c>
      <c r="D17" s="52"/>
      <c r="E17" s="15">
        <f>RA!D21</f>
        <v>327817.96799999999</v>
      </c>
      <c r="F17" s="25">
        <f>RA!I21</f>
        <v>41821.999900000003</v>
      </c>
      <c r="G17" s="16">
        <f t="shared" si="0"/>
        <v>285995.9681</v>
      </c>
      <c r="H17" s="27">
        <f>RA!J21</f>
        <v>12.757689932359</v>
      </c>
      <c r="I17" s="20">
        <f>VLOOKUP(B17,RMS!B:D,3,FALSE)</f>
        <v>327817.81413024699</v>
      </c>
      <c r="J17" s="21">
        <f>VLOOKUP(B17,RMS!B:E,4,FALSE)</f>
        <v>285995.96799768601</v>
      </c>
      <c r="K17" s="22">
        <f t="shared" si="1"/>
        <v>0.15386975300498307</v>
      </c>
      <c r="L17" s="22">
        <f t="shared" si="2"/>
        <v>1.0231399210169911E-4</v>
      </c>
    </row>
    <row r="18" spans="1:12">
      <c r="A18" s="55"/>
      <c r="B18" s="12">
        <v>27</v>
      </c>
      <c r="C18" s="52" t="s">
        <v>20</v>
      </c>
      <c r="D18" s="52"/>
      <c r="E18" s="15">
        <f>RA!D22</f>
        <v>1071996.7339999999</v>
      </c>
      <c r="F18" s="25">
        <f>RA!I22</f>
        <v>140710.91740000001</v>
      </c>
      <c r="G18" s="16">
        <f t="shared" si="0"/>
        <v>931285.8165999999</v>
      </c>
      <c r="H18" s="27">
        <f>RA!J22</f>
        <v>13.126058404577201</v>
      </c>
      <c r="I18" s="20">
        <f>VLOOKUP(B18,RMS!B:D,3,FALSE)</f>
        <v>1071996.92152566</v>
      </c>
      <c r="J18" s="21">
        <f>VLOOKUP(B18,RMS!B:E,4,FALSE)</f>
        <v>931285.81911681395</v>
      </c>
      <c r="K18" s="22">
        <f t="shared" si="1"/>
        <v>-0.18752566003240645</v>
      </c>
      <c r="L18" s="22">
        <f t="shared" si="2"/>
        <v>-2.5168140418827534E-3</v>
      </c>
    </row>
    <row r="19" spans="1:12">
      <c r="A19" s="55"/>
      <c r="B19" s="12">
        <v>29</v>
      </c>
      <c r="C19" s="52" t="s">
        <v>21</v>
      </c>
      <c r="D19" s="52"/>
      <c r="E19" s="15">
        <f>RA!D23</f>
        <v>2249865.5173999998</v>
      </c>
      <c r="F19" s="25">
        <f>RA!I23</f>
        <v>287434.60060000001</v>
      </c>
      <c r="G19" s="16">
        <f t="shared" si="0"/>
        <v>1962430.9167999998</v>
      </c>
      <c r="H19" s="27">
        <f>RA!J23</f>
        <v>12.775634738033901</v>
      </c>
      <c r="I19" s="20">
        <f>VLOOKUP(B19,RMS!B:D,3,FALSE)</f>
        <v>2249866.4978658101</v>
      </c>
      <c r="J19" s="21">
        <f>VLOOKUP(B19,RMS!B:E,4,FALSE)</f>
        <v>1962430.95141795</v>
      </c>
      <c r="K19" s="22">
        <f t="shared" si="1"/>
        <v>-0.98046581028029323</v>
      </c>
      <c r="L19" s="22">
        <f t="shared" si="2"/>
        <v>-3.4617950208485126E-2</v>
      </c>
    </row>
    <row r="20" spans="1:12">
      <c r="A20" s="55"/>
      <c r="B20" s="12">
        <v>31</v>
      </c>
      <c r="C20" s="52" t="s">
        <v>22</v>
      </c>
      <c r="D20" s="52"/>
      <c r="E20" s="15">
        <f>RA!D24</f>
        <v>331972.02970000001</v>
      </c>
      <c r="F20" s="25">
        <f>RA!I24</f>
        <v>55844.378599999996</v>
      </c>
      <c r="G20" s="16">
        <f t="shared" si="0"/>
        <v>276127.65110000002</v>
      </c>
      <c r="H20" s="27">
        <f>RA!J24</f>
        <v>16.822013182997999</v>
      </c>
      <c r="I20" s="20">
        <f>VLOOKUP(B20,RMS!B:D,3,FALSE)</f>
        <v>331972.070866175</v>
      </c>
      <c r="J20" s="21">
        <f>VLOOKUP(B20,RMS!B:E,4,FALSE)</f>
        <v>276127.65423658502</v>
      </c>
      <c r="K20" s="22">
        <f t="shared" si="1"/>
        <v>-4.1166174982208759E-2</v>
      </c>
      <c r="L20" s="22">
        <f t="shared" si="2"/>
        <v>-3.1365850009024143E-3</v>
      </c>
    </row>
    <row r="21" spans="1:12">
      <c r="A21" s="55"/>
      <c r="B21" s="12">
        <v>32</v>
      </c>
      <c r="C21" s="52" t="s">
        <v>23</v>
      </c>
      <c r="D21" s="52"/>
      <c r="E21" s="15">
        <f>RA!D25</f>
        <v>213290.58720000001</v>
      </c>
      <c r="F21" s="25">
        <f>RA!I25</f>
        <v>21385.627100000002</v>
      </c>
      <c r="G21" s="16">
        <f t="shared" si="0"/>
        <v>191904.9601</v>
      </c>
      <c r="H21" s="27">
        <f>RA!J25</f>
        <v>10.0265217423528</v>
      </c>
      <c r="I21" s="20">
        <f>VLOOKUP(B21,RMS!B:D,3,FALSE)</f>
        <v>213290.58799985601</v>
      </c>
      <c r="J21" s="21">
        <f>VLOOKUP(B21,RMS!B:E,4,FALSE)</f>
        <v>191904.96307886101</v>
      </c>
      <c r="K21" s="22">
        <f t="shared" si="1"/>
        <v>-7.9985600314103067E-4</v>
      </c>
      <c r="L21" s="22">
        <f t="shared" si="2"/>
        <v>-2.9788610117975622E-3</v>
      </c>
    </row>
    <row r="22" spans="1:12">
      <c r="A22" s="55"/>
      <c r="B22" s="12">
        <v>33</v>
      </c>
      <c r="C22" s="52" t="s">
        <v>24</v>
      </c>
      <c r="D22" s="52"/>
      <c r="E22" s="15">
        <f>RA!D26</f>
        <v>414195.17810000002</v>
      </c>
      <c r="F22" s="25">
        <f>RA!I26</f>
        <v>84102.684699999998</v>
      </c>
      <c r="G22" s="16">
        <f t="shared" si="0"/>
        <v>330092.49340000004</v>
      </c>
      <c r="H22" s="27">
        <f>RA!J26</f>
        <v>20.305085415478899</v>
      </c>
      <c r="I22" s="20">
        <f>VLOOKUP(B22,RMS!B:D,3,FALSE)</f>
        <v>414195.16914356698</v>
      </c>
      <c r="J22" s="21">
        <f>VLOOKUP(B22,RMS!B:E,4,FALSE)</f>
        <v>330092.39560084598</v>
      </c>
      <c r="K22" s="22">
        <f t="shared" si="1"/>
        <v>8.9564330410212278E-3</v>
      </c>
      <c r="L22" s="22">
        <f t="shared" si="2"/>
        <v>9.7799154056701809E-2</v>
      </c>
    </row>
    <row r="23" spans="1:12">
      <c r="A23" s="55"/>
      <c r="B23" s="12">
        <v>34</v>
      </c>
      <c r="C23" s="52" t="s">
        <v>25</v>
      </c>
      <c r="D23" s="52"/>
      <c r="E23" s="15">
        <f>RA!D27</f>
        <v>289473.06599999999</v>
      </c>
      <c r="F23" s="25">
        <f>RA!I27</f>
        <v>84948.835099999997</v>
      </c>
      <c r="G23" s="16">
        <f t="shared" si="0"/>
        <v>204524.2309</v>
      </c>
      <c r="H23" s="27">
        <f>RA!J27</f>
        <v>29.346023888799401</v>
      </c>
      <c r="I23" s="20">
        <f>VLOOKUP(B23,RMS!B:D,3,FALSE)</f>
        <v>289473.01296454098</v>
      </c>
      <c r="J23" s="21">
        <f>VLOOKUP(B23,RMS!B:E,4,FALSE)</f>
        <v>204524.21927496899</v>
      </c>
      <c r="K23" s="22">
        <f t="shared" si="1"/>
        <v>5.3035459015518427E-2</v>
      </c>
      <c r="L23" s="22">
        <f t="shared" si="2"/>
        <v>1.1625031009316444E-2</v>
      </c>
    </row>
    <row r="24" spans="1:12">
      <c r="A24" s="55"/>
      <c r="B24" s="12">
        <v>35</v>
      </c>
      <c r="C24" s="52" t="s">
        <v>26</v>
      </c>
      <c r="D24" s="52"/>
      <c r="E24" s="15">
        <f>RA!D28</f>
        <v>865201.53200000001</v>
      </c>
      <c r="F24" s="25">
        <f>RA!I28</f>
        <v>69073.473599999998</v>
      </c>
      <c r="G24" s="16">
        <f t="shared" si="0"/>
        <v>796128.05839999998</v>
      </c>
      <c r="H24" s="27">
        <f>RA!J28</f>
        <v>7.98351263206039</v>
      </c>
      <c r="I24" s="20">
        <f>VLOOKUP(B24,RMS!B:D,3,FALSE)</f>
        <v>865201.53109557496</v>
      </c>
      <c r="J24" s="21">
        <f>VLOOKUP(B24,RMS!B:E,4,FALSE)</f>
        <v>796128.05853759404</v>
      </c>
      <c r="K24" s="22">
        <f t="shared" si="1"/>
        <v>9.0442504733800888E-4</v>
      </c>
      <c r="L24" s="22">
        <f t="shared" si="2"/>
        <v>-1.375940628349781E-4</v>
      </c>
    </row>
    <row r="25" spans="1:12">
      <c r="A25" s="55"/>
      <c r="B25" s="12">
        <v>36</v>
      </c>
      <c r="C25" s="52" t="s">
        <v>27</v>
      </c>
      <c r="D25" s="52"/>
      <c r="E25" s="15">
        <f>RA!D29</f>
        <v>623486.41540000006</v>
      </c>
      <c r="F25" s="25">
        <f>RA!I29</f>
        <v>109019.78909999999</v>
      </c>
      <c r="G25" s="16">
        <f t="shared" si="0"/>
        <v>514466.62630000006</v>
      </c>
      <c r="H25" s="27">
        <f>RA!J29</f>
        <v>17.485511537578201</v>
      </c>
      <c r="I25" s="20">
        <f>VLOOKUP(B25,RMS!B:D,3,FALSE)</f>
        <v>623486.41384336306</v>
      </c>
      <c r="J25" s="21">
        <f>VLOOKUP(B25,RMS!B:E,4,FALSE)</f>
        <v>514466.58107951598</v>
      </c>
      <c r="K25" s="22">
        <f t="shared" si="1"/>
        <v>1.5566369984298944E-3</v>
      </c>
      <c r="L25" s="22">
        <f t="shared" si="2"/>
        <v>4.5220484083984047E-2</v>
      </c>
    </row>
    <row r="26" spans="1:12">
      <c r="A26" s="55"/>
      <c r="B26" s="12">
        <v>37</v>
      </c>
      <c r="C26" s="52" t="s">
        <v>28</v>
      </c>
      <c r="D26" s="52"/>
      <c r="E26" s="15">
        <f>RA!D30</f>
        <v>1161095.6617999999</v>
      </c>
      <c r="F26" s="25">
        <f>RA!I30</f>
        <v>208393.4063</v>
      </c>
      <c r="G26" s="16">
        <f t="shared" si="0"/>
        <v>952702.25549999985</v>
      </c>
      <c r="H26" s="27">
        <f>RA!J30</f>
        <v>17.9479962897231</v>
      </c>
      <c r="I26" s="20">
        <f>VLOOKUP(B26,RMS!B:D,3,FALSE)</f>
        <v>1161095.6179911499</v>
      </c>
      <c r="J26" s="21">
        <f>VLOOKUP(B26,RMS!B:E,4,FALSE)</f>
        <v>952702.23417483596</v>
      </c>
      <c r="K26" s="22">
        <f t="shared" si="1"/>
        <v>4.380884999409318E-2</v>
      </c>
      <c r="L26" s="22">
        <f t="shared" si="2"/>
        <v>2.13251638924703E-2</v>
      </c>
    </row>
    <row r="27" spans="1:12">
      <c r="A27" s="55"/>
      <c r="B27" s="12">
        <v>38</v>
      </c>
      <c r="C27" s="52" t="s">
        <v>29</v>
      </c>
      <c r="D27" s="52"/>
      <c r="E27" s="15">
        <f>RA!D31</f>
        <v>666566.60120000003</v>
      </c>
      <c r="F27" s="25">
        <f>RA!I31</f>
        <v>30391.2565</v>
      </c>
      <c r="G27" s="16">
        <f t="shared" si="0"/>
        <v>636175.34470000002</v>
      </c>
      <c r="H27" s="27">
        <f>RA!J31</f>
        <v>4.5593728286547099</v>
      </c>
      <c r="I27" s="20">
        <f>VLOOKUP(B27,RMS!B:D,3,FALSE)</f>
        <v>666566.51050694298</v>
      </c>
      <c r="J27" s="21">
        <f>VLOOKUP(B27,RMS!B:E,4,FALSE)</f>
        <v>636175.18858584098</v>
      </c>
      <c r="K27" s="22">
        <f t="shared" si="1"/>
        <v>9.0693057049065828E-2</v>
      </c>
      <c r="L27" s="22">
        <f t="shared" si="2"/>
        <v>0.15611415903549641</v>
      </c>
    </row>
    <row r="28" spans="1:12">
      <c r="A28" s="55"/>
      <c r="B28" s="12">
        <v>39</v>
      </c>
      <c r="C28" s="52" t="s">
        <v>30</v>
      </c>
      <c r="D28" s="52"/>
      <c r="E28" s="15">
        <f>RA!D32</f>
        <v>142824.8069</v>
      </c>
      <c r="F28" s="25">
        <f>RA!I32</f>
        <v>36348.924500000001</v>
      </c>
      <c r="G28" s="16">
        <f t="shared" si="0"/>
        <v>106475.8824</v>
      </c>
      <c r="H28" s="27">
        <f>RA!J32</f>
        <v>25.450007802531101</v>
      </c>
      <c r="I28" s="20">
        <f>VLOOKUP(B28,RMS!B:D,3,FALSE)</f>
        <v>142824.74145336199</v>
      </c>
      <c r="J28" s="21">
        <f>VLOOKUP(B28,RMS!B:E,4,FALSE)</f>
        <v>106475.90493592199</v>
      </c>
      <c r="K28" s="22">
        <f t="shared" si="1"/>
        <v>6.5446638007415459E-2</v>
      </c>
      <c r="L28" s="22">
        <f t="shared" si="2"/>
        <v>-2.2535921991220675E-2</v>
      </c>
    </row>
    <row r="29" spans="1:12">
      <c r="A29" s="55"/>
      <c r="B29" s="12">
        <v>40</v>
      </c>
      <c r="C29" s="52" t="s">
        <v>31</v>
      </c>
      <c r="D29" s="52"/>
      <c r="E29" s="15">
        <f>RA!D33</f>
        <v>209.76949999999999</v>
      </c>
      <c r="F29" s="25">
        <f>RA!I33</f>
        <v>38.8536</v>
      </c>
      <c r="G29" s="16">
        <f t="shared" si="0"/>
        <v>170.91589999999999</v>
      </c>
      <c r="H29" s="27">
        <f>RA!J33</f>
        <v>18.5220444344864</v>
      </c>
      <c r="I29" s="20">
        <f>VLOOKUP(B29,RMS!B:D,3,FALSE)</f>
        <v>209.76939999999999</v>
      </c>
      <c r="J29" s="21">
        <f>VLOOKUP(B29,RMS!B:E,4,FALSE)</f>
        <v>170.91589999999999</v>
      </c>
      <c r="K29" s="22">
        <f t="shared" si="1"/>
        <v>1.0000000000331966E-4</v>
      </c>
      <c r="L29" s="22">
        <f t="shared" si="2"/>
        <v>0</v>
      </c>
    </row>
    <row r="30" spans="1:12">
      <c r="A30" s="55"/>
      <c r="B30" s="12">
        <v>41</v>
      </c>
      <c r="C30" s="52" t="s">
        <v>40</v>
      </c>
      <c r="D30" s="52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5"/>
      <c r="B31" s="12">
        <v>42</v>
      </c>
      <c r="C31" s="52" t="s">
        <v>32</v>
      </c>
      <c r="D31" s="52"/>
      <c r="E31" s="15">
        <f>RA!D35</f>
        <v>154982.56450000001</v>
      </c>
      <c r="F31" s="25">
        <f>RA!I35</f>
        <v>19991.010600000001</v>
      </c>
      <c r="G31" s="16">
        <f t="shared" si="0"/>
        <v>134991.5539</v>
      </c>
      <c r="H31" s="27">
        <f>RA!J35</f>
        <v>12.8988771507907</v>
      </c>
      <c r="I31" s="20">
        <f>VLOOKUP(B31,RMS!B:D,3,FALSE)</f>
        <v>154982.56409999999</v>
      </c>
      <c r="J31" s="21">
        <f>VLOOKUP(B31,RMS!B:E,4,FALSE)</f>
        <v>134991.57610000001</v>
      </c>
      <c r="K31" s="22">
        <f t="shared" si="1"/>
        <v>4.0000001899898052E-4</v>
      </c>
      <c r="L31" s="22">
        <f t="shared" si="2"/>
        <v>-2.2200000006705523E-2</v>
      </c>
    </row>
    <row r="32" spans="1:12">
      <c r="A32" s="55"/>
      <c r="B32" s="12">
        <v>71</v>
      </c>
      <c r="C32" s="52" t="s">
        <v>41</v>
      </c>
      <c r="D32" s="52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5"/>
      <c r="B33" s="12">
        <v>72</v>
      </c>
      <c r="C33" s="52" t="s">
        <v>42</v>
      </c>
      <c r="D33" s="52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5"/>
      <c r="B34" s="12">
        <v>73</v>
      </c>
      <c r="C34" s="52" t="s">
        <v>43</v>
      </c>
      <c r="D34" s="52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5"/>
      <c r="B35" s="12">
        <v>75</v>
      </c>
      <c r="C35" s="52" t="s">
        <v>33</v>
      </c>
      <c r="D35" s="52"/>
      <c r="E35" s="15">
        <f>RA!D39</f>
        <v>334029.9155</v>
      </c>
      <c r="F35" s="25">
        <f>RA!I39</f>
        <v>16358.227999999999</v>
      </c>
      <c r="G35" s="16">
        <f t="shared" si="0"/>
        <v>317671.6875</v>
      </c>
      <c r="H35" s="27">
        <f>RA!J39</f>
        <v>4.8972344215079699</v>
      </c>
      <c r="I35" s="20">
        <f>VLOOKUP(B35,RMS!B:D,3,FALSE)</f>
        <v>334029.91452991503</v>
      </c>
      <c r="J35" s="21">
        <f>VLOOKUP(B35,RMS!B:E,4,FALSE)</f>
        <v>317671.68461538502</v>
      </c>
      <c r="K35" s="22">
        <f t="shared" si="1"/>
        <v>9.7008497687056661E-4</v>
      </c>
      <c r="L35" s="22">
        <f t="shared" si="2"/>
        <v>2.8846149798482656E-3</v>
      </c>
    </row>
    <row r="36" spans="1:12">
      <c r="A36" s="55"/>
      <c r="B36" s="12">
        <v>76</v>
      </c>
      <c r="C36" s="52" t="s">
        <v>34</v>
      </c>
      <c r="D36" s="52"/>
      <c r="E36" s="15">
        <f>RA!D40</f>
        <v>312427.88290000003</v>
      </c>
      <c r="F36" s="25">
        <f>RA!I40</f>
        <v>18329.669399999999</v>
      </c>
      <c r="G36" s="16">
        <f t="shared" si="0"/>
        <v>294098.21350000001</v>
      </c>
      <c r="H36" s="27">
        <f>RA!J40</f>
        <v>5.8668481282340803</v>
      </c>
      <c r="I36" s="20">
        <f>VLOOKUP(B36,RMS!B:D,3,FALSE)</f>
        <v>312427.875228205</v>
      </c>
      <c r="J36" s="21">
        <f>VLOOKUP(B36,RMS!B:E,4,FALSE)</f>
        <v>294098.21205555601</v>
      </c>
      <c r="K36" s="22">
        <f t="shared" si="1"/>
        <v>7.6717950287275016E-3</v>
      </c>
      <c r="L36" s="22">
        <f t="shared" si="2"/>
        <v>1.4444440021179616E-3</v>
      </c>
    </row>
    <row r="37" spans="1:12">
      <c r="A37" s="55"/>
      <c r="B37" s="12">
        <v>77</v>
      </c>
      <c r="C37" s="52" t="s">
        <v>44</v>
      </c>
      <c r="D37" s="52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5"/>
      <c r="B38" s="12">
        <v>78</v>
      </c>
      <c r="C38" s="52" t="s">
        <v>45</v>
      </c>
      <c r="D38" s="52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5"/>
      <c r="B39" s="12">
        <v>99</v>
      </c>
      <c r="C39" s="52" t="s">
        <v>35</v>
      </c>
      <c r="D39" s="52"/>
      <c r="E39" s="15">
        <f>RA!D43</f>
        <v>34683.984100000001</v>
      </c>
      <c r="F39" s="25">
        <f>RA!I43</f>
        <v>5310.6794</v>
      </c>
      <c r="G39" s="16">
        <f t="shared" si="0"/>
        <v>29373.304700000001</v>
      </c>
      <c r="H39" s="27">
        <f>RA!J43</f>
        <v>15.311618713376101</v>
      </c>
      <c r="I39" s="20">
        <f>VLOOKUP(B39,RMS!B:D,3,FALSE)</f>
        <v>34683.984267453299</v>
      </c>
      <c r="J39" s="21">
        <f>VLOOKUP(B39,RMS!B:E,4,FALSE)</f>
        <v>29373.304364268999</v>
      </c>
      <c r="K39" s="22">
        <f t="shared" si="1"/>
        <v>-1.6745329776313156E-4</v>
      </c>
      <c r="L39" s="22">
        <f t="shared" si="2"/>
        <v>3.3573100154171698E-4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9.25" style="1" bestFit="1" customWidth="1"/>
    <col min="17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30" t="s">
        <v>54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30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31" t="s">
        <v>55</v>
      </c>
      <c r="W3" s="60"/>
    </row>
    <row r="4" spans="1:23" ht="12.7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1" t="s">
        <v>4</v>
      </c>
      <c r="C6" s="62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3" t="s">
        <v>5</v>
      </c>
      <c r="B7" s="64"/>
      <c r="C7" s="65"/>
      <c r="D7" s="39">
        <v>14969775.012700001</v>
      </c>
      <c r="E7" s="39">
        <v>17977643</v>
      </c>
      <c r="F7" s="40">
        <v>83.268841264119004</v>
      </c>
      <c r="G7" s="41"/>
      <c r="H7" s="41"/>
      <c r="I7" s="39">
        <v>1966674.0134000001</v>
      </c>
      <c r="J7" s="40">
        <v>13.137632407511299</v>
      </c>
      <c r="K7" s="41"/>
      <c r="L7" s="41"/>
      <c r="M7" s="41"/>
      <c r="N7" s="39">
        <v>327570087.92610002</v>
      </c>
      <c r="O7" s="39">
        <v>1681401833.4488001</v>
      </c>
      <c r="P7" s="39">
        <v>990248</v>
      </c>
      <c r="Q7" s="39">
        <v>1036425</v>
      </c>
      <c r="R7" s="40">
        <v>-4.4554116313288397</v>
      </c>
      <c r="S7" s="39">
        <v>15.117197926883</v>
      </c>
      <c r="T7" s="39">
        <v>15.410874247340599</v>
      </c>
      <c r="U7" s="42">
        <v>-1.9426637256327299</v>
      </c>
    </row>
    <row r="8" spans="1:23" ht="12" thickBot="1">
      <c r="A8" s="66">
        <v>41506</v>
      </c>
      <c r="B8" s="56" t="s">
        <v>6</v>
      </c>
      <c r="C8" s="57"/>
      <c r="D8" s="43">
        <v>516331.24050000001</v>
      </c>
      <c r="E8" s="43">
        <v>564929</v>
      </c>
      <c r="F8" s="44">
        <v>91.397545620777095</v>
      </c>
      <c r="G8" s="45"/>
      <c r="H8" s="45"/>
      <c r="I8" s="43">
        <v>111548.8991</v>
      </c>
      <c r="J8" s="44">
        <v>21.604135165631099</v>
      </c>
      <c r="K8" s="45"/>
      <c r="L8" s="45"/>
      <c r="M8" s="45"/>
      <c r="N8" s="43">
        <v>10119727.362500001</v>
      </c>
      <c r="O8" s="43">
        <v>52228020.854999997</v>
      </c>
      <c r="P8" s="43">
        <v>25002</v>
      </c>
      <c r="Q8" s="43">
        <v>25888</v>
      </c>
      <c r="R8" s="44">
        <v>-3.42243510506799</v>
      </c>
      <c r="S8" s="43">
        <v>20.651597492200601</v>
      </c>
      <c r="T8" s="43">
        <v>20.594015161464799</v>
      </c>
      <c r="U8" s="46">
        <v>0.278827489048252</v>
      </c>
    </row>
    <row r="9" spans="1:23" ht="12" thickBot="1">
      <c r="A9" s="67"/>
      <c r="B9" s="56" t="s">
        <v>7</v>
      </c>
      <c r="C9" s="57"/>
      <c r="D9" s="43">
        <v>137874.05319999999</v>
      </c>
      <c r="E9" s="43">
        <v>160785</v>
      </c>
      <c r="F9" s="44">
        <v>85.750569518300907</v>
      </c>
      <c r="G9" s="45"/>
      <c r="H9" s="45"/>
      <c r="I9" s="43">
        <v>29365.103200000001</v>
      </c>
      <c r="J9" s="44">
        <v>21.298498534313001</v>
      </c>
      <c r="K9" s="45"/>
      <c r="L9" s="45"/>
      <c r="M9" s="45"/>
      <c r="N9" s="43">
        <v>2522646.716</v>
      </c>
      <c r="O9" s="43">
        <v>11049571.8573</v>
      </c>
      <c r="P9" s="43">
        <v>8504</v>
      </c>
      <c r="Q9" s="43">
        <v>8984</v>
      </c>
      <c r="R9" s="44">
        <v>-5.3428317008014199</v>
      </c>
      <c r="S9" s="43">
        <v>16.2128472718721</v>
      </c>
      <c r="T9" s="43">
        <v>25.205665093499601</v>
      </c>
      <c r="U9" s="46">
        <v>-55.467233304721802</v>
      </c>
    </row>
    <row r="10" spans="1:23" ht="12" thickBot="1">
      <c r="A10" s="67"/>
      <c r="B10" s="56" t="s">
        <v>8</v>
      </c>
      <c r="C10" s="57"/>
      <c r="D10" s="43">
        <v>148464.45860000001</v>
      </c>
      <c r="E10" s="43">
        <v>151485</v>
      </c>
      <c r="F10" s="44">
        <v>98.006045879129999</v>
      </c>
      <c r="G10" s="45"/>
      <c r="H10" s="45"/>
      <c r="I10" s="43">
        <v>37980.910799999998</v>
      </c>
      <c r="J10" s="44">
        <v>25.5824937214973</v>
      </c>
      <c r="K10" s="45"/>
      <c r="L10" s="45"/>
      <c r="M10" s="45"/>
      <c r="N10" s="43">
        <v>3079754.2741999999</v>
      </c>
      <c r="O10" s="43">
        <v>16527309.5307</v>
      </c>
      <c r="P10" s="43">
        <v>92554</v>
      </c>
      <c r="Q10" s="43">
        <v>97169</v>
      </c>
      <c r="R10" s="44">
        <v>-4.7494571313896499</v>
      </c>
      <c r="S10" s="43">
        <v>1.6040847353977099</v>
      </c>
      <c r="T10" s="43">
        <v>1.61954747604689</v>
      </c>
      <c r="U10" s="46">
        <v>-0.96396033874978604</v>
      </c>
    </row>
    <row r="11" spans="1:23" ht="12" thickBot="1">
      <c r="A11" s="67"/>
      <c r="B11" s="56" t="s">
        <v>9</v>
      </c>
      <c r="C11" s="57"/>
      <c r="D11" s="43">
        <v>40458.441700000003</v>
      </c>
      <c r="E11" s="43">
        <v>46483</v>
      </c>
      <c r="F11" s="44">
        <v>87.039222296323402</v>
      </c>
      <c r="G11" s="45"/>
      <c r="H11" s="45"/>
      <c r="I11" s="43">
        <v>9866.9562999999998</v>
      </c>
      <c r="J11" s="44">
        <v>24.3878802183328</v>
      </c>
      <c r="K11" s="45"/>
      <c r="L11" s="45"/>
      <c r="M11" s="45"/>
      <c r="N11" s="43">
        <v>805054.23289999994</v>
      </c>
      <c r="O11" s="43">
        <v>5483577.5273000002</v>
      </c>
      <c r="P11" s="43">
        <v>2251</v>
      </c>
      <c r="Q11" s="43">
        <v>2219</v>
      </c>
      <c r="R11" s="44">
        <v>1.4420910319964</v>
      </c>
      <c r="S11" s="43">
        <v>17.973541403820501</v>
      </c>
      <c r="T11" s="43">
        <v>16.855863857593501</v>
      </c>
      <c r="U11" s="46">
        <v>6.2184603530022002</v>
      </c>
    </row>
    <row r="12" spans="1:23" ht="12" thickBot="1">
      <c r="A12" s="67"/>
      <c r="B12" s="56" t="s">
        <v>10</v>
      </c>
      <c r="C12" s="57"/>
      <c r="D12" s="43">
        <v>153901.68359999999</v>
      </c>
      <c r="E12" s="43">
        <v>159627</v>
      </c>
      <c r="F12" s="44">
        <v>96.413315792441097</v>
      </c>
      <c r="G12" s="45"/>
      <c r="H12" s="45"/>
      <c r="I12" s="43">
        <v>326.48430000000002</v>
      </c>
      <c r="J12" s="44">
        <v>0.21213822510776001</v>
      </c>
      <c r="K12" s="45"/>
      <c r="L12" s="45"/>
      <c r="M12" s="45"/>
      <c r="N12" s="43">
        <v>2895785.9824999999</v>
      </c>
      <c r="O12" s="43">
        <v>20954149.010000002</v>
      </c>
      <c r="P12" s="43">
        <v>2199</v>
      </c>
      <c r="Q12" s="43">
        <v>2255</v>
      </c>
      <c r="R12" s="44">
        <v>-2.4833702882483299</v>
      </c>
      <c r="S12" s="43">
        <v>69.987123055934504</v>
      </c>
      <c r="T12" s="43">
        <v>75.246286119733895</v>
      </c>
      <c r="U12" s="46">
        <v>-7.51447242601503</v>
      </c>
    </row>
    <row r="13" spans="1:23" ht="12" thickBot="1">
      <c r="A13" s="67"/>
      <c r="B13" s="56" t="s">
        <v>11</v>
      </c>
      <c r="C13" s="57"/>
      <c r="D13" s="43">
        <v>268815.39130000002</v>
      </c>
      <c r="E13" s="43">
        <v>338637</v>
      </c>
      <c r="F13" s="44">
        <v>79.3815771164994</v>
      </c>
      <c r="G13" s="45"/>
      <c r="H13" s="45"/>
      <c r="I13" s="43">
        <v>70749.020099999994</v>
      </c>
      <c r="J13" s="44">
        <v>26.318812980854801</v>
      </c>
      <c r="K13" s="45"/>
      <c r="L13" s="45"/>
      <c r="M13" s="45"/>
      <c r="N13" s="43">
        <v>5453935.2681</v>
      </c>
      <c r="O13" s="43">
        <v>29210271.782299999</v>
      </c>
      <c r="P13" s="43">
        <v>11834</v>
      </c>
      <c r="Q13" s="43">
        <v>12615</v>
      </c>
      <c r="R13" s="44">
        <v>-6.1910424098295698</v>
      </c>
      <c r="S13" s="43">
        <v>22.715513883724899</v>
      </c>
      <c r="T13" s="43">
        <v>23.006357653586999</v>
      </c>
      <c r="U13" s="46">
        <v>-1.2803750395033699</v>
      </c>
    </row>
    <row r="14" spans="1:23" ht="12" thickBot="1">
      <c r="A14" s="67"/>
      <c r="B14" s="56" t="s">
        <v>12</v>
      </c>
      <c r="C14" s="57"/>
      <c r="D14" s="43">
        <v>124357.3836</v>
      </c>
      <c r="E14" s="43">
        <v>138196</v>
      </c>
      <c r="F14" s="44">
        <v>89.986239543836305</v>
      </c>
      <c r="G14" s="45"/>
      <c r="H14" s="45"/>
      <c r="I14" s="43">
        <v>14346.5815</v>
      </c>
      <c r="J14" s="44">
        <v>11.536573932872599</v>
      </c>
      <c r="K14" s="45"/>
      <c r="L14" s="45"/>
      <c r="M14" s="45"/>
      <c r="N14" s="43">
        <v>2725228.0506000002</v>
      </c>
      <c r="O14" s="43">
        <v>16139227.7729</v>
      </c>
      <c r="P14" s="43">
        <v>2383</v>
      </c>
      <c r="Q14" s="43">
        <v>2384</v>
      </c>
      <c r="R14" s="44">
        <v>-4.1946308724826999E-2</v>
      </c>
      <c r="S14" s="43">
        <v>52.185221821233696</v>
      </c>
      <c r="T14" s="43">
        <v>51.979953481543603</v>
      </c>
      <c r="U14" s="46">
        <v>0.39334572610094698</v>
      </c>
    </row>
    <row r="15" spans="1:23" ht="12" thickBot="1">
      <c r="A15" s="67"/>
      <c r="B15" s="56" t="s">
        <v>13</v>
      </c>
      <c r="C15" s="57"/>
      <c r="D15" s="43">
        <v>80604.302800000005</v>
      </c>
      <c r="E15" s="43">
        <v>95967</v>
      </c>
      <c r="F15" s="44">
        <v>83.991687559265202</v>
      </c>
      <c r="G15" s="45"/>
      <c r="H15" s="45"/>
      <c r="I15" s="43">
        <v>10620.075199999999</v>
      </c>
      <c r="J15" s="44">
        <v>13.175568587636199</v>
      </c>
      <c r="K15" s="45"/>
      <c r="L15" s="45"/>
      <c r="M15" s="45"/>
      <c r="N15" s="43">
        <v>1803414.2742000001</v>
      </c>
      <c r="O15" s="43">
        <v>10810965.1854</v>
      </c>
      <c r="P15" s="43">
        <v>4209</v>
      </c>
      <c r="Q15" s="43">
        <v>4569</v>
      </c>
      <c r="R15" s="44">
        <v>-7.8791858174655296</v>
      </c>
      <c r="S15" s="43">
        <v>19.150463958184801</v>
      </c>
      <c r="T15" s="43">
        <v>18.475384942000399</v>
      </c>
      <c r="U15" s="46">
        <v>3.5251313892887599</v>
      </c>
    </row>
    <row r="16" spans="1:23" ht="12" thickBot="1">
      <c r="A16" s="67"/>
      <c r="B16" s="56" t="s">
        <v>14</v>
      </c>
      <c r="C16" s="57"/>
      <c r="D16" s="43">
        <v>787912.02049999998</v>
      </c>
      <c r="E16" s="43">
        <v>863380</v>
      </c>
      <c r="F16" s="44">
        <v>91.259007679121595</v>
      </c>
      <c r="G16" s="45"/>
      <c r="H16" s="45"/>
      <c r="I16" s="43">
        <v>74377.853300000002</v>
      </c>
      <c r="J16" s="44">
        <v>9.4398678234151898</v>
      </c>
      <c r="K16" s="45"/>
      <c r="L16" s="45"/>
      <c r="M16" s="45"/>
      <c r="N16" s="43">
        <v>17630779.302299999</v>
      </c>
      <c r="O16" s="43">
        <v>93565634.147</v>
      </c>
      <c r="P16" s="43">
        <v>58426</v>
      </c>
      <c r="Q16" s="43">
        <v>59846</v>
      </c>
      <c r="R16" s="44">
        <v>-2.37275674230525</v>
      </c>
      <c r="S16" s="43">
        <v>13.4856403056858</v>
      </c>
      <c r="T16" s="43">
        <v>12.9038673094275</v>
      </c>
      <c r="U16" s="46">
        <v>4.3140183415170004</v>
      </c>
    </row>
    <row r="17" spans="1:21" ht="12" thickBot="1">
      <c r="A17" s="67"/>
      <c r="B17" s="56" t="s">
        <v>15</v>
      </c>
      <c r="C17" s="57"/>
      <c r="D17" s="43">
        <v>517459.22169999999</v>
      </c>
      <c r="E17" s="43">
        <v>824318</v>
      </c>
      <c r="F17" s="44">
        <v>62.774223260926</v>
      </c>
      <c r="G17" s="45"/>
      <c r="H17" s="45"/>
      <c r="I17" s="43">
        <v>64675.205999999998</v>
      </c>
      <c r="J17" s="44">
        <v>12.498609221326401</v>
      </c>
      <c r="K17" s="45"/>
      <c r="L17" s="45"/>
      <c r="M17" s="45"/>
      <c r="N17" s="43">
        <v>10836983.759299999</v>
      </c>
      <c r="O17" s="43">
        <v>64628194.803599998</v>
      </c>
      <c r="P17" s="43">
        <v>12770</v>
      </c>
      <c r="Q17" s="43">
        <v>12718</v>
      </c>
      <c r="R17" s="44">
        <v>0.40886931907533303</v>
      </c>
      <c r="S17" s="43">
        <v>40.521473899765098</v>
      </c>
      <c r="T17" s="43">
        <v>56.397828306337502</v>
      </c>
      <c r="U17" s="46">
        <v>-39.180101014697897</v>
      </c>
    </row>
    <row r="18" spans="1:21" ht="12" thickBot="1">
      <c r="A18" s="67"/>
      <c r="B18" s="56" t="s">
        <v>16</v>
      </c>
      <c r="C18" s="57"/>
      <c r="D18" s="43">
        <v>1693623.764</v>
      </c>
      <c r="E18" s="43">
        <v>1810174</v>
      </c>
      <c r="F18" s="44">
        <v>93.561379403306006</v>
      </c>
      <c r="G18" s="45"/>
      <c r="H18" s="45"/>
      <c r="I18" s="43">
        <v>250625.4086</v>
      </c>
      <c r="J18" s="44">
        <v>14.798175009547201</v>
      </c>
      <c r="K18" s="45"/>
      <c r="L18" s="45"/>
      <c r="M18" s="45"/>
      <c r="N18" s="43">
        <v>36065160.840700001</v>
      </c>
      <c r="O18" s="43">
        <v>167434815.33790001</v>
      </c>
      <c r="P18" s="43">
        <v>93915</v>
      </c>
      <c r="Q18" s="43">
        <v>99959</v>
      </c>
      <c r="R18" s="44">
        <v>-6.0464790564131299</v>
      </c>
      <c r="S18" s="43">
        <v>18.0335810466912</v>
      </c>
      <c r="T18" s="43">
        <v>18.302603042247299</v>
      </c>
      <c r="U18" s="46">
        <v>-1.49178355014256</v>
      </c>
    </row>
    <row r="19" spans="1:21" ht="12" thickBot="1">
      <c r="A19" s="67"/>
      <c r="B19" s="56" t="s">
        <v>17</v>
      </c>
      <c r="C19" s="57"/>
      <c r="D19" s="43">
        <v>439248.2868</v>
      </c>
      <c r="E19" s="43">
        <v>569925</v>
      </c>
      <c r="F19" s="44">
        <v>77.071243900513196</v>
      </c>
      <c r="G19" s="45"/>
      <c r="H19" s="45"/>
      <c r="I19" s="43">
        <v>36285.186000000002</v>
      </c>
      <c r="J19" s="44">
        <v>8.2607461634839598</v>
      </c>
      <c r="K19" s="45"/>
      <c r="L19" s="45"/>
      <c r="M19" s="45"/>
      <c r="N19" s="43">
        <v>10211921.668099999</v>
      </c>
      <c r="O19" s="43">
        <v>57834471.134199999</v>
      </c>
      <c r="P19" s="43">
        <v>10451</v>
      </c>
      <c r="Q19" s="43">
        <v>11090</v>
      </c>
      <c r="R19" s="44">
        <v>-5.7619477006312003</v>
      </c>
      <c r="S19" s="43">
        <v>42.029306937135203</v>
      </c>
      <c r="T19" s="43">
        <v>42.172446122632998</v>
      </c>
      <c r="U19" s="46">
        <v>-0.34056994018933801</v>
      </c>
    </row>
    <row r="20" spans="1:21" ht="12" thickBot="1">
      <c r="A20" s="67"/>
      <c r="B20" s="56" t="s">
        <v>18</v>
      </c>
      <c r="C20" s="57"/>
      <c r="D20" s="43">
        <v>866604.55020000006</v>
      </c>
      <c r="E20" s="43">
        <v>1160465</v>
      </c>
      <c r="F20" s="44">
        <v>74.677353491919206</v>
      </c>
      <c r="G20" s="45"/>
      <c r="H20" s="45"/>
      <c r="I20" s="43">
        <v>26401.994600000002</v>
      </c>
      <c r="J20" s="44">
        <v>3.0466023509692901</v>
      </c>
      <c r="K20" s="45"/>
      <c r="L20" s="45"/>
      <c r="M20" s="45"/>
      <c r="N20" s="43">
        <v>18544399.8455</v>
      </c>
      <c r="O20" s="43">
        <v>97855323.366099998</v>
      </c>
      <c r="P20" s="43">
        <v>34958</v>
      </c>
      <c r="Q20" s="43">
        <v>36740</v>
      </c>
      <c r="R20" s="44">
        <v>-4.8502994011976002</v>
      </c>
      <c r="S20" s="43">
        <v>24.7898778591453</v>
      </c>
      <c r="T20" s="43">
        <v>25.2076582716385</v>
      </c>
      <c r="U20" s="46">
        <v>-1.6852862884887501</v>
      </c>
    </row>
    <row r="21" spans="1:21" ht="12" thickBot="1">
      <c r="A21" s="67"/>
      <c r="B21" s="56" t="s">
        <v>19</v>
      </c>
      <c r="C21" s="57"/>
      <c r="D21" s="43">
        <v>327817.96799999999</v>
      </c>
      <c r="E21" s="43">
        <v>382802</v>
      </c>
      <c r="F21" s="44">
        <v>85.636430321680706</v>
      </c>
      <c r="G21" s="45"/>
      <c r="H21" s="45"/>
      <c r="I21" s="43">
        <v>41821.999900000003</v>
      </c>
      <c r="J21" s="44">
        <v>12.757689932359</v>
      </c>
      <c r="K21" s="45"/>
      <c r="L21" s="45"/>
      <c r="M21" s="45"/>
      <c r="N21" s="43">
        <v>6939063.8930000002</v>
      </c>
      <c r="O21" s="43">
        <v>35004583.264700003</v>
      </c>
      <c r="P21" s="43">
        <v>32560</v>
      </c>
      <c r="Q21" s="43">
        <v>34597</v>
      </c>
      <c r="R21" s="44">
        <v>-5.8877937393415598</v>
      </c>
      <c r="S21" s="43">
        <v>10.068119410319399</v>
      </c>
      <c r="T21" s="43">
        <v>9.9064925080209303</v>
      </c>
      <c r="U21" s="46">
        <v>1.6053335852653901</v>
      </c>
    </row>
    <row r="22" spans="1:21" ht="12" thickBot="1">
      <c r="A22" s="67"/>
      <c r="B22" s="56" t="s">
        <v>20</v>
      </c>
      <c r="C22" s="57"/>
      <c r="D22" s="43">
        <v>1071996.7339999999</v>
      </c>
      <c r="E22" s="43">
        <v>1028233</v>
      </c>
      <c r="F22" s="44">
        <v>104.256207882844</v>
      </c>
      <c r="G22" s="45"/>
      <c r="H22" s="45"/>
      <c r="I22" s="43">
        <v>140710.91740000001</v>
      </c>
      <c r="J22" s="44">
        <v>13.126058404577201</v>
      </c>
      <c r="K22" s="45"/>
      <c r="L22" s="45"/>
      <c r="M22" s="45"/>
      <c r="N22" s="43">
        <v>24286219.204999998</v>
      </c>
      <c r="O22" s="43">
        <v>125919556.4577</v>
      </c>
      <c r="P22" s="43">
        <v>73618</v>
      </c>
      <c r="Q22" s="43">
        <v>77407</v>
      </c>
      <c r="R22" s="44">
        <v>-4.8949061454390401</v>
      </c>
      <c r="S22" s="43">
        <v>14.5616117525605</v>
      </c>
      <c r="T22" s="43">
        <v>14.727036925601</v>
      </c>
      <c r="U22" s="46">
        <v>-1.13603614662667</v>
      </c>
    </row>
    <row r="23" spans="1:21" ht="12" thickBot="1">
      <c r="A23" s="67"/>
      <c r="B23" s="56" t="s">
        <v>21</v>
      </c>
      <c r="C23" s="57"/>
      <c r="D23" s="43">
        <v>2249865.5173999998</v>
      </c>
      <c r="E23" s="43">
        <v>2449507</v>
      </c>
      <c r="F23" s="44">
        <v>91.849728022822603</v>
      </c>
      <c r="G23" s="45"/>
      <c r="H23" s="45"/>
      <c r="I23" s="43">
        <v>287434.60060000001</v>
      </c>
      <c r="J23" s="44">
        <v>12.775634738033901</v>
      </c>
      <c r="K23" s="45"/>
      <c r="L23" s="45"/>
      <c r="M23" s="45"/>
      <c r="N23" s="43">
        <v>48561790.883100003</v>
      </c>
      <c r="O23" s="43">
        <v>255096594.10749999</v>
      </c>
      <c r="P23" s="43">
        <v>79746</v>
      </c>
      <c r="Q23" s="43">
        <v>84065</v>
      </c>
      <c r="R23" s="44">
        <v>-5.1376910723844702</v>
      </c>
      <c r="S23" s="43">
        <v>28.212894908835601</v>
      </c>
      <c r="T23" s="43">
        <v>29.0436004984238</v>
      </c>
      <c r="U23" s="46">
        <v>-2.9444181189932799</v>
      </c>
    </row>
    <row r="24" spans="1:21" ht="12" thickBot="1">
      <c r="A24" s="67"/>
      <c r="B24" s="56" t="s">
        <v>22</v>
      </c>
      <c r="C24" s="57"/>
      <c r="D24" s="43">
        <v>331972.02970000001</v>
      </c>
      <c r="E24" s="43">
        <v>378986</v>
      </c>
      <c r="F24" s="44">
        <v>87.594800256473903</v>
      </c>
      <c r="G24" s="45"/>
      <c r="H24" s="45"/>
      <c r="I24" s="43">
        <v>55844.378599999996</v>
      </c>
      <c r="J24" s="44">
        <v>16.822013182997999</v>
      </c>
      <c r="K24" s="45"/>
      <c r="L24" s="45"/>
      <c r="M24" s="45"/>
      <c r="N24" s="43">
        <v>6799539.4775999999</v>
      </c>
      <c r="O24" s="43">
        <v>30027866.982299998</v>
      </c>
      <c r="P24" s="43">
        <v>36690</v>
      </c>
      <c r="Q24" s="43">
        <v>37811</v>
      </c>
      <c r="R24" s="44">
        <v>-2.9647457089206801</v>
      </c>
      <c r="S24" s="43">
        <v>9.0480247942218597</v>
      </c>
      <c r="T24" s="43">
        <v>9.1391331993335303</v>
      </c>
      <c r="U24" s="46">
        <v>-1.0069424784274601</v>
      </c>
    </row>
    <row r="25" spans="1:21" ht="12" thickBot="1">
      <c r="A25" s="67"/>
      <c r="B25" s="56" t="s">
        <v>23</v>
      </c>
      <c r="C25" s="57"/>
      <c r="D25" s="43">
        <v>213290.58720000001</v>
      </c>
      <c r="E25" s="43">
        <v>216049</v>
      </c>
      <c r="F25" s="44">
        <v>98.723246670894099</v>
      </c>
      <c r="G25" s="45"/>
      <c r="H25" s="45"/>
      <c r="I25" s="43">
        <v>21385.627100000002</v>
      </c>
      <c r="J25" s="44">
        <v>10.0265217423528</v>
      </c>
      <c r="K25" s="45"/>
      <c r="L25" s="45"/>
      <c r="M25" s="45"/>
      <c r="N25" s="43">
        <v>4629902.5747999996</v>
      </c>
      <c r="O25" s="43">
        <v>22269134.160700001</v>
      </c>
      <c r="P25" s="43">
        <v>18767</v>
      </c>
      <c r="Q25" s="43">
        <v>18168</v>
      </c>
      <c r="R25" s="44">
        <v>3.2970057243505</v>
      </c>
      <c r="S25" s="43">
        <v>11.365193541855399</v>
      </c>
      <c r="T25" s="43">
        <v>11.6557445453545</v>
      </c>
      <c r="U25" s="46">
        <v>-2.5564985094978998</v>
      </c>
    </row>
    <row r="26" spans="1:21" ht="12" thickBot="1">
      <c r="A26" s="67"/>
      <c r="B26" s="56" t="s">
        <v>24</v>
      </c>
      <c r="C26" s="57"/>
      <c r="D26" s="43">
        <v>414195.17810000002</v>
      </c>
      <c r="E26" s="43">
        <v>565398</v>
      </c>
      <c r="F26" s="44">
        <v>73.257276838616306</v>
      </c>
      <c r="G26" s="45"/>
      <c r="H26" s="45"/>
      <c r="I26" s="43">
        <v>84102.684699999998</v>
      </c>
      <c r="J26" s="44">
        <v>20.305085415478899</v>
      </c>
      <c r="K26" s="45"/>
      <c r="L26" s="45"/>
      <c r="M26" s="45"/>
      <c r="N26" s="43">
        <v>11490246.439099999</v>
      </c>
      <c r="O26" s="43">
        <v>59532339.335100003</v>
      </c>
      <c r="P26" s="43">
        <v>36033</v>
      </c>
      <c r="Q26" s="43">
        <v>38500</v>
      </c>
      <c r="R26" s="44">
        <v>-6.4077922077922098</v>
      </c>
      <c r="S26" s="43">
        <v>11.494884636305599</v>
      </c>
      <c r="T26" s="43">
        <v>11.237211989610399</v>
      </c>
      <c r="U26" s="46">
        <v>2.2416288187998199</v>
      </c>
    </row>
    <row r="27" spans="1:21" ht="12" thickBot="1">
      <c r="A27" s="67"/>
      <c r="B27" s="56" t="s">
        <v>25</v>
      </c>
      <c r="C27" s="57"/>
      <c r="D27" s="43">
        <v>289473.06599999999</v>
      </c>
      <c r="E27" s="43">
        <v>315570</v>
      </c>
      <c r="F27" s="44">
        <v>91.730223405266699</v>
      </c>
      <c r="G27" s="45"/>
      <c r="H27" s="45"/>
      <c r="I27" s="43">
        <v>84948.835099999997</v>
      </c>
      <c r="J27" s="44">
        <v>29.346023888799401</v>
      </c>
      <c r="K27" s="45"/>
      <c r="L27" s="45"/>
      <c r="M27" s="45"/>
      <c r="N27" s="43">
        <v>5317527.5574000003</v>
      </c>
      <c r="O27" s="43">
        <v>24866930.582600001</v>
      </c>
      <c r="P27" s="43">
        <v>42233</v>
      </c>
      <c r="Q27" s="43">
        <v>44864</v>
      </c>
      <c r="R27" s="44">
        <v>-5.8643901569186898</v>
      </c>
      <c r="S27" s="43">
        <v>6.8541914142968796</v>
      </c>
      <c r="T27" s="43">
        <v>7.0713739323288198</v>
      </c>
      <c r="U27" s="46">
        <v>-3.16860888330209</v>
      </c>
    </row>
    <row r="28" spans="1:21" ht="12" thickBot="1">
      <c r="A28" s="67"/>
      <c r="B28" s="56" t="s">
        <v>26</v>
      </c>
      <c r="C28" s="57"/>
      <c r="D28" s="43">
        <v>865201.53200000001</v>
      </c>
      <c r="E28" s="43">
        <v>871723</v>
      </c>
      <c r="F28" s="44">
        <v>99.251887583555799</v>
      </c>
      <c r="G28" s="45"/>
      <c r="H28" s="45"/>
      <c r="I28" s="43">
        <v>69073.473599999998</v>
      </c>
      <c r="J28" s="44">
        <v>7.98351263206039</v>
      </c>
      <c r="K28" s="45"/>
      <c r="L28" s="45"/>
      <c r="M28" s="45"/>
      <c r="N28" s="43">
        <v>18786521.972199999</v>
      </c>
      <c r="O28" s="43">
        <v>86852485.897599995</v>
      </c>
      <c r="P28" s="43">
        <v>48484</v>
      </c>
      <c r="Q28" s="43">
        <v>48794</v>
      </c>
      <c r="R28" s="44">
        <v>-0.63532401524777404</v>
      </c>
      <c r="S28" s="43">
        <v>17.845093886642999</v>
      </c>
      <c r="T28" s="43">
        <v>17.628534739927002</v>
      </c>
      <c r="U28" s="46">
        <v>1.21355005522313</v>
      </c>
    </row>
    <row r="29" spans="1:21" ht="12" thickBot="1">
      <c r="A29" s="67"/>
      <c r="B29" s="56" t="s">
        <v>27</v>
      </c>
      <c r="C29" s="57"/>
      <c r="D29" s="43">
        <v>623486.41540000006</v>
      </c>
      <c r="E29" s="43">
        <v>614755</v>
      </c>
      <c r="F29" s="44">
        <v>101.42030815528101</v>
      </c>
      <c r="G29" s="45"/>
      <c r="H29" s="45"/>
      <c r="I29" s="43">
        <v>109019.78909999999</v>
      </c>
      <c r="J29" s="44">
        <v>17.485511537578201</v>
      </c>
      <c r="K29" s="45"/>
      <c r="L29" s="45"/>
      <c r="M29" s="45"/>
      <c r="N29" s="43">
        <v>13874838.090500001</v>
      </c>
      <c r="O29" s="43">
        <v>62015244.021399997</v>
      </c>
      <c r="P29" s="43">
        <v>102107</v>
      </c>
      <c r="Q29" s="43">
        <v>105698</v>
      </c>
      <c r="R29" s="44">
        <v>-3.3974152774886899</v>
      </c>
      <c r="S29" s="43">
        <v>6.1062063854583899</v>
      </c>
      <c r="T29" s="43">
        <v>6.2074531079112196</v>
      </c>
      <c r="U29" s="46">
        <v>-1.65809532239099</v>
      </c>
    </row>
    <row r="30" spans="1:21" ht="12" thickBot="1">
      <c r="A30" s="67"/>
      <c r="B30" s="56" t="s">
        <v>28</v>
      </c>
      <c r="C30" s="57"/>
      <c r="D30" s="43">
        <v>1161095.6617999999</v>
      </c>
      <c r="E30" s="43">
        <v>1010643</v>
      </c>
      <c r="F30" s="44">
        <v>114.886825694137</v>
      </c>
      <c r="G30" s="45"/>
      <c r="H30" s="45"/>
      <c r="I30" s="43">
        <v>208393.4063</v>
      </c>
      <c r="J30" s="44">
        <v>17.9479962897231</v>
      </c>
      <c r="K30" s="45"/>
      <c r="L30" s="45"/>
      <c r="M30" s="45"/>
      <c r="N30" s="43">
        <v>25649650.451299999</v>
      </c>
      <c r="O30" s="43">
        <v>128029842.9419</v>
      </c>
      <c r="P30" s="43">
        <v>83854</v>
      </c>
      <c r="Q30" s="43">
        <v>89183</v>
      </c>
      <c r="R30" s="44">
        <v>-5.9753540472960101</v>
      </c>
      <c r="S30" s="43">
        <v>13.846634171297699</v>
      </c>
      <c r="T30" s="43">
        <v>14.030577865736699</v>
      </c>
      <c r="U30" s="46">
        <v>-1.3284361539666001</v>
      </c>
    </row>
    <row r="31" spans="1:21" ht="12" thickBot="1">
      <c r="A31" s="67"/>
      <c r="B31" s="56" t="s">
        <v>29</v>
      </c>
      <c r="C31" s="57"/>
      <c r="D31" s="43">
        <v>666566.60120000003</v>
      </c>
      <c r="E31" s="43">
        <v>759537</v>
      </c>
      <c r="F31" s="44">
        <v>87.759595806392596</v>
      </c>
      <c r="G31" s="45"/>
      <c r="H31" s="45"/>
      <c r="I31" s="43">
        <v>30391.2565</v>
      </c>
      <c r="J31" s="44">
        <v>4.5593728286547099</v>
      </c>
      <c r="K31" s="45"/>
      <c r="L31" s="45"/>
      <c r="M31" s="45"/>
      <c r="N31" s="43">
        <v>17106279.320599999</v>
      </c>
      <c r="O31" s="43">
        <v>94052652.179700002</v>
      </c>
      <c r="P31" s="43">
        <v>31407</v>
      </c>
      <c r="Q31" s="43">
        <v>33356</v>
      </c>
      <c r="R31" s="44">
        <v>-5.8430267418155601</v>
      </c>
      <c r="S31" s="43">
        <v>21.223504352532899</v>
      </c>
      <c r="T31" s="43">
        <v>20.880383004556901</v>
      </c>
      <c r="U31" s="46">
        <v>1.61670449081621</v>
      </c>
    </row>
    <row r="32" spans="1:21" ht="12" thickBot="1">
      <c r="A32" s="67"/>
      <c r="B32" s="56" t="s">
        <v>30</v>
      </c>
      <c r="C32" s="57"/>
      <c r="D32" s="43">
        <v>142824.8069</v>
      </c>
      <c r="E32" s="43">
        <v>146835</v>
      </c>
      <c r="F32" s="44">
        <v>97.268911976027496</v>
      </c>
      <c r="G32" s="45"/>
      <c r="H32" s="45"/>
      <c r="I32" s="43">
        <v>36348.924500000001</v>
      </c>
      <c r="J32" s="44">
        <v>25.450007802531101</v>
      </c>
      <c r="K32" s="45"/>
      <c r="L32" s="45"/>
      <c r="M32" s="45"/>
      <c r="N32" s="43">
        <v>2770672.5589999999</v>
      </c>
      <c r="O32" s="43">
        <v>15145834.5503</v>
      </c>
      <c r="P32" s="43">
        <v>29558</v>
      </c>
      <c r="Q32" s="43">
        <v>30083</v>
      </c>
      <c r="R32" s="44">
        <v>-1.7451716916530899</v>
      </c>
      <c r="S32" s="43">
        <v>4.8320186379322001</v>
      </c>
      <c r="T32" s="43">
        <v>4.7831141176079504</v>
      </c>
      <c r="U32" s="46">
        <v>1.01209295718234</v>
      </c>
    </row>
    <row r="33" spans="1:21" ht="12" thickBot="1">
      <c r="A33" s="67"/>
      <c r="B33" s="56" t="s">
        <v>31</v>
      </c>
      <c r="C33" s="57"/>
      <c r="D33" s="43">
        <v>209.76949999999999</v>
      </c>
      <c r="E33" s="45"/>
      <c r="F33" s="45"/>
      <c r="G33" s="45"/>
      <c r="H33" s="45"/>
      <c r="I33" s="43">
        <v>38.8536</v>
      </c>
      <c r="J33" s="44">
        <v>18.5220444344864</v>
      </c>
      <c r="K33" s="45"/>
      <c r="L33" s="45"/>
      <c r="M33" s="45"/>
      <c r="N33" s="43">
        <v>3186.2577999999999</v>
      </c>
      <c r="O33" s="43">
        <v>12855.766900000001</v>
      </c>
      <c r="P33" s="43">
        <v>24</v>
      </c>
      <c r="Q33" s="43">
        <v>28</v>
      </c>
      <c r="R33" s="44">
        <v>-14.285714285714301</v>
      </c>
      <c r="S33" s="43">
        <v>8.7403958333333307</v>
      </c>
      <c r="T33" s="43">
        <v>5.7858571428571404</v>
      </c>
      <c r="U33" s="46">
        <v>33.803259564154203</v>
      </c>
    </row>
    <row r="34" spans="1:21" ht="12" thickBot="1">
      <c r="A34" s="67"/>
      <c r="B34" s="56" t="s">
        <v>40</v>
      </c>
      <c r="C34" s="5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67"/>
      <c r="B35" s="56" t="s">
        <v>32</v>
      </c>
      <c r="C35" s="57"/>
      <c r="D35" s="43">
        <v>154982.56450000001</v>
      </c>
      <c r="E35" s="43">
        <v>137890</v>
      </c>
      <c r="F35" s="44">
        <v>112.395797012111</v>
      </c>
      <c r="G35" s="45"/>
      <c r="H35" s="45"/>
      <c r="I35" s="43">
        <v>19991.010600000001</v>
      </c>
      <c r="J35" s="44">
        <v>12.8988771507907</v>
      </c>
      <c r="K35" s="45"/>
      <c r="L35" s="45"/>
      <c r="M35" s="45"/>
      <c r="N35" s="43">
        <v>3408104.5989999999</v>
      </c>
      <c r="O35" s="43">
        <v>11197404.0986</v>
      </c>
      <c r="P35" s="43">
        <v>13504</v>
      </c>
      <c r="Q35" s="43">
        <v>15254</v>
      </c>
      <c r="R35" s="44">
        <v>-11.4724006817884</v>
      </c>
      <c r="S35" s="43">
        <v>11.4767894327607</v>
      </c>
      <c r="T35" s="43">
        <v>11.2234555001967</v>
      </c>
      <c r="U35" s="46">
        <v>2.2073588963900499</v>
      </c>
    </row>
    <row r="36" spans="1:21" ht="12" customHeight="1" thickBot="1">
      <c r="A36" s="67"/>
      <c r="B36" s="56" t="s">
        <v>41</v>
      </c>
      <c r="C36" s="57"/>
      <c r="D36" s="45"/>
      <c r="E36" s="43">
        <v>600465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7"/>
      <c r="B37" s="56" t="s">
        <v>42</v>
      </c>
      <c r="C37" s="57"/>
      <c r="D37" s="45"/>
      <c r="E37" s="43">
        <v>257815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7"/>
      <c r="B38" s="56" t="s">
        <v>43</v>
      </c>
      <c r="C38" s="57"/>
      <c r="D38" s="45"/>
      <c r="E38" s="43">
        <v>281191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7"/>
      <c r="B39" s="56" t="s">
        <v>33</v>
      </c>
      <c r="C39" s="57"/>
      <c r="D39" s="43">
        <v>334029.9155</v>
      </c>
      <c r="E39" s="43">
        <v>355058</v>
      </c>
      <c r="F39" s="44">
        <v>94.077563524832598</v>
      </c>
      <c r="G39" s="45"/>
      <c r="H39" s="45"/>
      <c r="I39" s="43">
        <v>16358.227999999999</v>
      </c>
      <c r="J39" s="44">
        <v>4.8972344215079699</v>
      </c>
      <c r="K39" s="45"/>
      <c r="L39" s="45"/>
      <c r="M39" s="45"/>
      <c r="N39" s="43">
        <v>6738939.9897999996</v>
      </c>
      <c r="O39" s="43">
        <v>34718576.504199997</v>
      </c>
      <c r="P39" s="43">
        <v>496</v>
      </c>
      <c r="Q39" s="43">
        <v>493</v>
      </c>
      <c r="R39" s="44">
        <v>0.60851926977687498</v>
      </c>
      <c r="S39" s="43">
        <v>673.44741028225803</v>
      </c>
      <c r="T39" s="43">
        <v>649.84483509127801</v>
      </c>
      <c r="U39" s="46">
        <v>3.5047391719997498</v>
      </c>
    </row>
    <row r="40" spans="1:21" ht="12" thickBot="1">
      <c r="A40" s="67"/>
      <c r="B40" s="56" t="s">
        <v>34</v>
      </c>
      <c r="C40" s="57"/>
      <c r="D40" s="43">
        <v>312427.88290000003</v>
      </c>
      <c r="E40" s="43">
        <v>483846</v>
      </c>
      <c r="F40" s="44">
        <v>64.571761035536099</v>
      </c>
      <c r="G40" s="45"/>
      <c r="H40" s="45"/>
      <c r="I40" s="43">
        <v>18329.669399999999</v>
      </c>
      <c r="J40" s="44">
        <v>5.8668481282340803</v>
      </c>
      <c r="K40" s="45"/>
      <c r="L40" s="45"/>
      <c r="M40" s="45"/>
      <c r="N40" s="43">
        <v>7862752.2708000001</v>
      </c>
      <c r="O40" s="43">
        <v>48707150.717600003</v>
      </c>
      <c r="P40" s="43">
        <v>1664</v>
      </c>
      <c r="Q40" s="43">
        <v>1653</v>
      </c>
      <c r="R40" s="44">
        <v>0.66545674531155496</v>
      </c>
      <c r="S40" s="43">
        <v>187.75714116586499</v>
      </c>
      <c r="T40" s="43">
        <v>177.16068669086499</v>
      </c>
      <c r="U40" s="46">
        <v>5.6437025027129497</v>
      </c>
    </row>
    <row r="41" spans="1:21" ht="12" thickBot="1">
      <c r="A41" s="67"/>
      <c r="B41" s="56" t="s">
        <v>44</v>
      </c>
      <c r="C41" s="57"/>
      <c r="D41" s="45"/>
      <c r="E41" s="43">
        <v>163871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7"/>
      <c r="B42" s="56" t="s">
        <v>45</v>
      </c>
      <c r="C42" s="57"/>
      <c r="D42" s="45"/>
      <c r="E42" s="43">
        <v>73098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68"/>
      <c r="B43" s="56" t="s">
        <v>35</v>
      </c>
      <c r="C43" s="57"/>
      <c r="D43" s="48">
        <v>34683.984100000001</v>
      </c>
      <c r="E43" s="49"/>
      <c r="F43" s="49"/>
      <c r="G43" s="49"/>
      <c r="H43" s="49"/>
      <c r="I43" s="48">
        <v>5310.6794</v>
      </c>
      <c r="J43" s="50">
        <v>15.311618713376101</v>
      </c>
      <c r="K43" s="49"/>
      <c r="L43" s="49"/>
      <c r="M43" s="49"/>
      <c r="N43" s="48">
        <v>650056.90819999995</v>
      </c>
      <c r="O43" s="48">
        <v>4231223.6703000003</v>
      </c>
      <c r="P43" s="48">
        <v>47</v>
      </c>
      <c r="Q43" s="48">
        <v>35</v>
      </c>
      <c r="R43" s="50">
        <v>34.285714285714299</v>
      </c>
      <c r="S43" s="48">
        <v>737.95710851063802</v>
      </c>
      <c r="T43" s="48">
        <v>365.01430857142901</v>
      </c>
      <c r="U43" s="51">
        <v>50.537191882586697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4.25">
      <c r="A2" s="71">
        <v>1</v>
      </c>
      <c r="B2" s="72">
        <v>12</v>
      </c>
      <c r="C2" s="71">
        <v>52585</v>
      </c>
      <c r="D2" s="71">
        <v>516331.75155812001</v>
      </c>
      <c r="E2" s="71">
        <v>404782.33912564098</v>
      </c>
      <c r="F2" s="71">
        <v>111549.412432479</v>
      </c>
      <c r="G2" s="71">
        <v>404782.33912564098</v>
      </c>
      <c r="H2" s="71">
        <v>0.21604213201272099</v>
      </c>
    </row>
    <row r="3" spans="1:8" ht="14.25">
      <c r="A3" s="71">
        <v>2</v>
      </c>
      <c r="B3" s="72">
        <v>13</v>
      </c>
      <c r="C3" s="71">
        <v>19349.004000000001</v>
      </c>
      <c r="D3" s="71">
        <v>137874.095228213</v>
      </c>
      <c r="E3" s="71">
        <v>108508.95561133001</v>
      </c>
      <c r="F3" s="71">
        <v>29365.139616882199</v>
      </c>
      <c r="G3" s="71">
        <v>108508.95561133001</v>
      </c>
      <c r="H3" s="71">
        <v>0.21298518455026899</v>
      </c>
    </row>
    <row r="4" spans="1:8" ht="14.25">
      <c r="A4" s="71">
        <v>3</v>
      </c>
      <c r="B4" s="72">
        <v>14</v>
      </c>
      <c r="C4" s="71">
        <v>136721</v>
      </c>
      <c r="D4" s="71">
        <v>148466.73629230799</v>
      </c>
      <c r="E4" s="71">
        <v>110483.548107692</v>
      </c>
      <c r="F4" s="71">
        <v>37983.188184615399</v>
      </c>
      <c r="G4" s="71">
        <v>110483.548107692</v>
      </c>
      <c r="H4" s="71">
        <v>0.25583635185347098</v>
      </c>
    </row>
    <row r="5" spans="1:8" ht="14.25">
      <c r="A5" s="71">
        <v>4</v>
      </c>
      <c r="B5" s="72">
        <v>15</v>
      </c>
      <c r="C5" s="71">
        <v>2968</v>
      </c>
      <c r="D5" s="71">
        <v>40458.462221367503</v>
      </c>
      <c r="E5" s="71">
        <v>30591.485252136801</v>
      </c>
      <c r="F5" s="71">
        <v>9866.9769692307691</v>
      </c>
      <c r="G5" s="71">
        <v>30591.485252136801</v>
      </c>
      <c r="H5" s="71">
        <v>0.24387918935830599</v>
      </c>
    </row>
    <row r="6" spans="1:8" ht="14.25">
      <c r="A6" s="71">
        <v>5</v>
      </c>
      <c r="B6" s="72">
        <v>16</v>
      </c>
      <c r="C6" s="71">
        <v>3113</v>
      </c>
      <c r="D6" s="71">
        <v>153901.70797863201</v>
      </c>
      <c r="E6" s="71">
        <v>153575.196182051</v>
      </c>
      <c r="F6" s="71">
        <v>326.51179658119702</v>
      </c>
      <c r="G6" s="71">
        <v>153575.196182051</v>
      </c>
      <c r="H6" s="71">
        <v>2.12156057830449E-3</v>
      </c>
    </row>
    <row r="7" spans="1:8" ht="14.25">
      <c r="A7" s="71">
        <v>6</v>
      </c>
      <c r="B7" s="72">
        <v>17</v>
      </c>
      <c r="C7" s="71">
        <v>18446</v>
      </c>
      <c r="D7" s="71">
        <v>268815.574539316</v>
      </c>
      <c r="E7" s="71">
        <v>198066.37078461499</v>
      </c>
      <c r="F7" s="71">
        <v>70749.203754700895</v>
      </c>
      <c r="G7" s="71">
        <v>198066.37078461499</v>
      </c>
      <c r="H7" s="71">
        <v>0.26318863360483302</v>
      </c>
    </row>
    <row r="8" spans="1:8" ht="14.25">
      <c r="A8" s="71">
        <v>7</v>
      </c>
      <c r="B8" s="72">
        <v>18</v>
      </c>
      <c r="C8" s="71">
        <v>35788</v>
      </c>
      <c r="D8" s="71">
        <v>124357.37243931599</v>
      </c>
      <c r="E8" s="71">
        <v>110010.79920427399</v>
      </c>
      <c r="F8" s="71">
        <v>14346.573235042701</v>
      </c>
      <c r="G8" s="71">
        <v>110010.79920427399</v>
      </c>
      <c r="H8" s="71">
        <v>0.11536568322110199</v>
      </c>
    </row>
    <row r="9" spans="1:8" ht="14.25">
      <c r="A9" s="71">
        <v>8</v>
      </c>
      <c r="B9" s="72">
        <v>19</v>
      </c>
      <c r="C9" s="71">
        <v>17042</v>
      </c>
      <c r="D9" s="71">
        <v>80604.373731623898</v>
      </c>
      <c r="E9" s="71">
        <v>69984.228003418801</v>
      </c>
      <c r="F9" s="71">
        <v>10620.1457282051</v>
      </c>
      <c r="G9" s="71">
        <v>69984.228003418801</v>
      </c>
      <c r="H9" s="71">
        <v>0.13175644492401101</v>
      </c>
    </row>
    <row r="10" spans="1:8" ht="14.25">
      <c r="A10" s="71">
        <v>9</v>
      </c>
      <c r="B10" s="72">
        <v>21</v>
      </c>
      <c r="C10" s="71">
        <v>201196</v>
      </c>
      <c r="D10" s="71">
        <v>787911.59750000003</v>
      </c>
      <c r="E10" s="71">
        <v>713534.16720000003</v>
      </c>
      <c r="F10" s="71">
        <v>74377.430300000007</v>
      </c>
      <c r="G10" s="71">
        <v>713534.16720000003</v>
      </c>
      <c r="H10" s="71">
        <v>9.4398192050980698E-2</v>
      </c>
    </row>
    <row r="11" spans="1:8" ht="14.25">
      <c r="A11" s="71">
        <v>10</v>
      </c>
      <c r="B11" s="72">
        <v>22</v>
      </c>
      <c r="C11" s="71">
        <v>40660.455000000002</v>
      </c>
      <c r="D11" s="71">
        <v>517459.24829743599</v>
      </c>
      <c r="E11" s="71">
        <v>452784.01723333303</v>
      </c>
      <c r="F11" s="71">
        <v>64675.231064102598</v>
      </c>
      <c r="G11" s="71">
        <v>452784.01723333303</v>
      </c>
      <c r="H11" s="71">
        <v>0.124986134225834</v>
      </c>
    </row>
    <row r="12" spans="1:8" ht="14.25">
      <c r="A12" s="71">
        <v>11</v>
      </c>
      <c r="B12" s="72">
        <v>23</v>
      </c>
      <c r="C12" s="71">
        <v>251266.242</v>
      </c>
      <c r="D12" s="71">
        <v>1693623.8880743601</v>
      </c>
      <c r="E12" s="71">
        <v>1442998.3592487201</v>
      </c>
      <c r="F12" s="71">
        <v>250625.528825641</v>
      </c>
      <c r="G12" s="71">
        <v>1442998.3592487201</v>
      </c>
      <c r="H12" s="71">
        <v>0.14798181024158799</v>
      </c>
    </row>
    <row r="13" spans="1:8" ht="14.25">
      <c r="A13" s="71">
        <v>12</v>
      </c>
      <c r="B13" s="72">
        <v>24</v>
      </c>
      <c r="C13" s="71">
        <v>19229</v>
      </c>
      <c r="D13" s="71">
        <v>439248.28643333301</v>
      </c>
      <c r="E13" s="71">
        <v>402963.10016666702</v>
      </c>
      <c r="F13" s="71">
        <v>36285.1862666667</v>
      </c>
      <c r="G13" s="71">
        <v>402963.10016666702</v>
      </c>
      <c r="H13" s="71">
        <v>8.2607462310894705E-2</v>
      </c>
    </row>
    <row r="14" spans="1:8" ht="14.25">
      <c r="A14" s="71">
        <v>13</v>
      </c>
      <c r="B14" s="72">
        <v>25</v>
      </c>
      <c r="C14" s="71">
        <v>69426</v>
      </c>
      <c r="D14" s="71">
        <v>866604.54619999998</v>
      </c>
      <c r="E14" s="71">
        <v>840202.55559999996</v>
      </c>
      <c r="F14" s="71">
        <v>26401.990600000001</v>
      </c>
      <c r="G14" s="71">
        <v>840202.55559999996</v>
      </c>
      <c r="H14" s="71">
        <v>3.04660190345999E-2</v>
      </c>
    </row>
    <row r="15" spans="1:8" ht="14.25">
      <c r="A15" s="71">
        <v>14</v>
      </c>
      <c r="B15" s="72">
        <v>26</v>
      </c>
      <c r="C15" s="71">
        <v>84797</v>
      </c>
      <c r="D15" s="71">
        <v>327817.81413024699</v>
      </c>
      <c r="E15" s="71">
        <v>285995.96799768601</v>
      </c>
      <c r="F15" s="71">
        <v>41821.846132561797</v>
      </c>
      <c r="G15" s="71">
        <v>285995.96799768601</v>
      </c>
      <c r="H15" s="71">
        <v>0.12757649014139699</v>
      </c>
    </row>
    <row r="16" spans="1:8" ht="14.25">
      <c r="A16" s="71">
        <v>15</v>
      </c>
      <c r="B16" s="72">
        <v>27</v>
      </c>
      <c r="C16" s="71">
        <v>184331.04699999999</v>
      </c>
      <c r="D16" s="71">
        <v>1071996.92152566</v>
      </c>
      <c r="E16" s="71">
        <v>931285.81911681395</v>
      </c>
      <c r="F16" s="71">
        <v>140711.10240885001</v>
      </c>
      <c r="G16" s="71">
        <v>931285.81911681395</v>
      </c>
      <c r="H16" s="71">
        <v>0.13126073366758401</v>
      </c>
    </row>
    <row r="17" spans="1:8" ht="14.25">
      <c r="A17" s="71">
        <v>16</v>
      </c>
      <c r="B17" s="72">
        <v>29</v>
      </c>
      <c r="C17" s="71">
        <v>192173</v>
      </c>
      <c r="D17" s="71">
        <v>2249866.4978658101</v>
      </c>
      <c r="E17" s="71">
        <v>1962430.95141795</v>
      </c>
      <c r="F17" s="71">
        <v>287435.54644786299</v>
      </c>
      <c r="G17" s="71">
        <v>1962430.95141795</v>
      </c>
      <c r="H17" s="71">
        <v>0.12775671210737199</v>
      </c>
    </row>
    <row r="18" spans="1:8" ht="14.25">
      <c r="A18" s="71">
        <v>17</v>
      </c>
      <c r="B18" s="72">
        <v>31</v>
      </c>
      <c r="C18" s="71">
        <v>47707.514000000003</v>
      </c>
      <c r="D18" s="71">
        <v>331972.070866175</v>
      </c>
      <c r="E18" s="71">
        <v>276127.65423658502</v>
      </c>
      <c r="F18" s="71">
        <v>55844.416629590101</v>
      </c>
      <c r="G18" s="71">
        <v>276127.65423658502</v>
      </c>
      <c r="H18" s="71">
        <v>0.168220225526448</v>
      </c>
    </row>
    <row r="19" spans="1:8" ht="14.25">
      <c r="A19" s="71">
        <v>18</v>
      </c>
      <c r="B19" s="72">
        <v>32</v>
      </c>
      <c r="C19" s="71">
        <v>13683.406000000001</v>
      </c>
      <c r="D19" s="71">
        <v>213290.58799985601</v>
      </c>
      <c r="E19" s="71">
        <v>191904.96307886101</v>
      </c>
      <c r="F19" s="71">
        <v>21385.6249209954</v>
      </c>
      <c r="G19" s="71">
        <v>191904.96307886101</v>
      </c>
      <c r="H19" s="71">
        <v>0.100265206831395</v>
      </c>
    </row>
    <row r="20" spans="1:8" ht="14.25">
      <c r="A20" s="71">
        <v>19</v>
      </c>
      <c r="B20" s="72">
        <v>33</v>
      </c>
      <c r="C20" s="71">
        <v>40485.847000000002</v>
      </c>
      <c r="D20" s="71">
        <v>414195.16914356698</v>
      </c>
      <c r="E20" s="71">
        <v>330092.39560084598</v>
      </c>
      <c r="F20" s="71">
        <v>84102.773542720795</v>
      </c>
      <c r="G20" s="71">
        <v>330092.39560084598</v>
      </c>
      <c r="H20" s="71">
        <v>0.20305107304032599</v>
      </c>
    </row>
    <row r="21" spans="1:8" ht="14.25">
      <c r="A21" s="71">
        <v>20</v>
      </c>
      <c r="B21" s="72">
        <v>34</v>
      </c>
      <c r="C21" s="71">
        <v>59252.31</v>
      </c>
      <c r="D21" s="71">
        <v>289473.01296454098</v>
      </c>
      <c r="E21" s="71">
        <v>204524.21927496899</v>
      </c>
      <c r="F21" s="71">
        <v>84948.793689572602</v>
      </c>
      <c r="G21" s="71">
        <v>204524.21927496899</v>
      </c>
      <c r="H21" s="71">
        <v>0.29346014959943201</v>
      </c>
    </row>
    <row r="22" spans="1:8" ht="14.25">
      <c r="A22" s="71">
        <v>21</v>
      </c>
      <c r="B22" s="72">
        <v>35</v>
      </c>
      <c r="C22" s="71">
        <v>36203.635000000002</v>
      </c>
      <c r="D22" s="71">
        <v>865201.53109557496</v>
      </c>
      <c r="E22" s="71">
        <v>796128.05853759404</v>
      </c>
      <c r="F22" s="71">
        <v>69073.4725579816</v>
      </c>
      <c r="G22" s="71">
        <v>796128.05853759404</v>
      </c>
      <c r="H22" s="71">
        <v>7.9835125199693296E-2</v>
      </c>
    </row>
    <row r="23" spans="1:8" ht="14.25">
      <c r="A23" s="71">
        <v>22</v>
      </c>
      <c r="B23" s="72">
        <v>36</v>
      </c>
      <c r="C23" s="71">
        <v>129336.118</v>
      </c>
      <c r="D23" s="71">
        <v>623486.41384336306</v>
      </c>
      <c r="E23" s="71">
        <v>514466.58107951598</v>
      </c>
      <c r="F23" s="71">
        <v>109019.83276384699</v>
      </c>
      <c r="G23" s="71">
        <v>514466.58107951598</v>
      </c>
      <c r="H23" s="71">
        <v>0.17485518584409099</v>
      </c>
    </row>
    <row r="24" spans="1:8" ht="14.25">
      <c r="A24" s="71">
        <v>23</v>
      </c>
      <c r="B24" s="72">
        <v>37</v>
      </c>
      <c r="C24" s="71">
        <v>146437.63399999999</v>
      </c>
      <c r="D24" s="71">
        <v>1161095.6179911499</v>
      </c>
      <c r="E24" s="71">
        <v>952702.23417483596</v>
      </c>
      <c r="F24" s="71">
        <v>208393.38381631501</v>
      </c>
      <c r="G24" s="71">
        <v>952702.23417483596</v>
      </c>
      <c r="H24" s="71">
        <v>0.179479950304922</v>
      </c>
    </row>
    <row r="25" spans="1:8" ht="14.25">
      <c r="A25" s="71">
        <v>24</v>
      </c>
      <c r="B25" s="72">
        <v>38</v>
      </c>
      <c r="C25" s="71">
        <v>140066.076</v>
      </c>
      <c r="D25" s="71">
        <v>666566.51050694298</v>
      </c>
      <c r="E25" s="71">
        <v>636175.18858584098</v>
      </c>
      <c r="F25" s="71">
        <v>30391.321921102801</v>
      </c>
      <c r="G25" s="71">
        <v>636175.18858584098</v>
      </c>
      <c r="H25" s="71">
        <v>4.5593832636430097E-2</v>
      </c>
    </row>
    <row r="26" spans="1:8" ht="14.25">
      <c r="A26" s="71">
        <v>25</v>
      </c>
      <c r="B26" s="72">
        <v>39</v>
      </c>
      <c r="C26" s="71">
        <v>84717.297000000006</v>
      </c>
      <c r="D26" s="71">
        <v>142824.74145336199</v>
      </c>
      <c r="E26" s="71">
        <v>106475.90493592199</v>
      </c>
      <c r="F26" s="71">
        <v>36348.836517440403</v>
      </c>
      <c r="G26" s="71">
        <v>106475.90493592199</v>
      </c>
      <c r="H26" s="71">
        <v>0.25449957862734701</v>
      </c>
    </row>
    <row r="27" spans="1:8" ht="14.25">
      <c r="A27" s="71">
        <v>26</v>
      </c>
      <c r="B27" s="72">
        <v>40</v>
      </c>
      <c r="C27" s="71">
        <v>64.010000000000005</v>
      </c>
      <c r="D27" s="71">
        <v>209.76939999999999</v>
      </c>
      <c r="E27" s="71">
        <v>170.91589999999999</v>
      </c>
      <c r="F27" s="71">
        <v>38.853499999999997</v>
      </c>
      <c r="G27" s="71">
        <v>170.91589999999999</v>
      </c>
      <c r="H27" s="71">
        <v>0.185220055928081</v>
      </c>
    </row>
    <row r="28" spans="1:8" ht="14.25">
      <c r="A28" s="71">
        <v>27</v>
      </c>
      <c r="B28" s="72">
        <v>42</v>
      </c>
      <c r="C28" s="71">
        <v>9992.74</v>
      </c>
      <c r="D28" s="71">
        <v>154982.56409999999</v>
      </c>
      <c r="E28" s="71">
        <v>134991.57610000001</v>
      </c>
      <c r="F28" s="71">
        <v>19990.988000000001</v>
      </c>
      <c r="G28" s="71">
        <v>134991.57610000001</v>
      </c>
      <c r="H28" s="71">
        <v>0.12898862601796399</v>
      </c>
    </row>
    <row r="29" spans="1:8" ht="14.25">
      <c r="A29" s="71">
        <v>28</v>
      </c>
      <c r="B29" s="72">
        <v>75</v>
      </c>
      <c r="C29" s="71">
        <v>499</v>
      </c>
      <c r="D29" s="71">
        <v>334029.91452991503</v>
      </c>
      <c r="E29" s="71">
        <v>317671.68461538502</v>
      </c>
      <c r="F29" s="71">
        <v>16358.2299145299</v>
      </c>
      <c r="G29" s="71">
        <v>317671.68461538502</v>
      </c>
      <c r="H29" s="71">
        <v>4.8972350088916802E-2</v>
      </c>
    </row>
    <row r="30" spans="1:8" ht="14.25">
      <c r="A30" s="71">
        <v>29</v>
      </c>
      <c r="B30" s="72">
        <v>76</v>
      </c>
      <c r="C30" s="71">
        <v>1708</v>
      </c>
      <c r="D30" s="71">
        <v>312427.875228205</v>
      </c>
      <c r="E30" s="71">
        <v>294098.21205555601</v>
      </c>
      <c r="F30" s="71">
        <v>18329.663172649602</v>
      </c>
      <c r="G30" s="71">
        <v>294098.21205555601</v>
      </c>
      <c r="H30" s="71">
        <v>5.8668462790847697E-2</v>
      </c>
    </row>
    <row r="31" spans="1:8" ht="14.25">
      <c r="A31" s="71">
        <v>30</v>
      </c>
      <c r="B31" s="72">
        <v>99</v>
      </c>
      <c r="C31" s="71">
        <v>48</v>
      </c>
      <c r="D31" s="71">
        <v>34683.984267453299</v>
      </c>
      <c r="E31" s="71">
        <v>29373.304364268999</v>
      </c>
      <c r="F31" s="71">
        <v>5310.6799031843302</v>
      </c>
      <c r="G31" s="71">
        <v>29373.304364268999</v>
      </c>
      <c r="H31" s="71">
        <v>0.15311620090220601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2013-08-21T03:44:01Z</dcterms:modified>
</cp:coreProperties>
</file>