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D32" i="4"/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<sst xmlns="http://schemas.openxmlformats.org/spreadsheetml/2006/main" count="144" uniqueCount="101">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</sst>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1" fillId="0" borderId="0" xfId="46" applyNumberFormat="1" applyFont="1"/>
    <xf numFmtId="0" fontId="30" fillId="0" borderId="0" xfId="46" applyNumberFormat="1" applyFo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5" xfId="46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750aa1e013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1" t="s">
        <v>4</v>
      </c>
      <c r="D2" s="31"/>
      <c r="E2" s="13"/>
      <c r="F2" s="24"/>
      <c r="G2" s="14"/>
      <c r="H2" s="24"/>
      <c r="I2" s="20"/>
      <c r="J2" s="21"/>
      <c r="K2" s="22"/>
      <c r="L2" s="22"/>
    </row>
    <row r="3" spans="1:12">
      <c r="A3" s="32" t="s">
        <v>5</v>
      </c>
      <c r="B3" s="32"/>
      <c r="C3" s="32"/>
      <c r="D3" s="32"/>
      <c r="E3" s="15">
        <f>RA!D7</f>
        <v>15399532.664799999</v>
      </c>
      <c r="F3" s="25">
        <f>RA!I7</f>
        <v>1730746.6989</v>
      </c>
      <c r="G3" s="16">
        <f>E3-F3</f>
        <v>13668785.9659</v>
      </c>
      <c r="H3" s="27">
        <f>RA!J7</f>
        <v>11.2389559902432</v>
      </c>
      <c r="I3" s="20">
        <f>SUM(I4:I39)</f>
        <v>15399536.692591928</v>
      </c>
      <c r="J3" s="21">
        <f>SUM(J4:J39)</f>
        <v>13668786.092655836</v>
      </c>
      <c r="K3" s="22">
        <f>E3-I3</f>
        <v>-4.0277919284999371</v>
      </c>
      <c r="L3" s="22">
        <f>G3-J3</f>
        <v>-0.12675583548843861</v>
      </c>
    </row>
    <row r="4" spans="1:12">
      <c r="A4" s="33">
        <f>RA!A8</f>
        <v>41507</v>
      </c>
      <c r="B4" s="12">
        <v>12</v>
      </c>
      <c r="C4" s="30" t="s">
        <v>6</v>
      </c>
      <c r="D4" s="30"/>
      <c r="E4" s="15">
        <f>RA!D8</f>
        <v>541146.50360000005</v>
      </c>
      <c r="F4" s="25">
        <f>RA!I8</f>
        <v>112872.9981</v>
      </c>
      <c r="G4" s="16">
        <f t="shared" ref="G4:G39" si="0">E4-F4</f>
        <v>428273.50550000009</v>
      </c>
      <c r="H4" s="27">
        <f>RA!J8</f>
        <v>20.858122033332499</v>
      </c>
      <c r="I4" s="20">
        <f>VLOOKUP(B4,RMS!B:D,3,FALSE)</f>
        <v>541146.99099572597</v>
      </c>
      <c r="J4" s="21">
        <f>VLOOKUP(B4,RMS!B:E,4,FALSE)</f>
        <v>428273.50253333303</v>
      </c>
      <c r="K4" s="22">
        <f t="shared" ref="K4:K39" si="1">E4-I4</f>
        <v>-0.48739572591148317</v>
      </c>
      <c r="L4" s="22">
        <f t="shared" ref="L4:L39" si="2">G4-J4</f>
        <v>2.9666670598089695E-3</v>
      </c>
    </row>
    <row r="5" spans="1:12">
      <c r="A5" s="33"/>
      <c r="B5" s="12">
        <v>13</v>
      </c>
      <c r="C5" s="30" t="s">
        <v>7</v>
      </c>
      <c r="D5" s="30"/>
      <c r="E5" s="15">
        <f>RA!D9</f>
        <v>154611.06789999999</v>
      </c>
      <c r="F5" s="25">
        <f>RA!I9</f>
        <v>23255.612300000001</v>
      </c>
      <c r="G5" s="16">
        <f t="shared" si="0"/>
        <v>131355.45559999999</v>
      </c>
      <c r="H5" s="27">
        <f>RA!J9</f>
        <v>15.041363219249799</v>
      </c>
      <c r="I5" s="20">
        <f>VLOOKUP(B5,RMS!B:D,3,FALSE)</f>
        <v>154611.13667699901</v>
      </c>
      <c r="J5" s="21">
        <f>VLOOKUP(B5,RMS!B:E,4,FALSE)</f>
        <v>131355.44436131901</v>
      </c>
      <c r="K5" s="22">
        <f t="shared" si="1"/>
        <v>-6.8776999018155038E-2</v>
      </c>
      <c r="L5" s="22">
        <f t="shared" si="2"/>
        <v>1.1238680977839977E-2</v>
      </c>
    </row>
    <row r="6" spans="1:12">
      <c r="A6" s="33"/>
      <c r="B6" s="12">
        <v>14</v>
      </c>
      <c r="C6" s="30" t="s">
        <v>8</v>
      </c>
      <c r="D6" s="30"/>
      <c r="E6" s="15">
        <f>RA!D10</f>
        <v>149047.38620000001</v>
      </c>
      <c r="F6" s="25">
        <f>RA!I10</f>
        <v>34059.664499999999</v>
      </c>
      <c r="G6" s="16">
        <f t="shared" si="0"/>
        <v>114987.72170000001</v>
      </c>
      <c r="H6" s="27">
        <f>RA!J10</f>
        <v>22.851567792203301</v>
      </c>
      <c r="I6" s="20">
        <f>VLOOKUP(B6,RMS!B:D,3,FALSE)</f>
        <v>149049.65417863199</v>
      </c>
      <c r="J6" s="21">
        <f>VLOOKUP(B6,RMS!B:E,4,FALSE)</f>
        <v>114987.72152307699</v>
      </c>
      <c r="K6" s="22">
        <f t="shared" si="1"/>
        <v>-2.2679786319786217</v>
      </c>
      <c r="L6" s="22">
        <f t="shared" si="2"/>
        <v>1.769230148056522E-4</v>
      </c>
    </row>
    <row r="7" spans="1:12">
      <c r="A7" s="33"/>
      <c r="B7" s="12">
        <v>15</v>
      </c>
      <c r="C7" s="30" t="s">
        <v>9</v>
      </c>
      <c r="D7" s="30"/>
      <c r="E7" s="15">
        <f>RA!D11</f>
        <v>39706.621099999997</v>
      </c>
      <c r="F7" s="25">
        <f>RA!I11</f>
        <v>9273.6366999999991</v>
      </c>
      <c r="G7" s="16">
        <f t="shared" si="0"/>
        <v>30432.984399999998</v>
      </c>
      <c r="H7" s="27">
        <f>RA!J11</f>
        <v>23.355391224664</v>
      </c>
      <c r="I7" s="20">
        <f>VLOOKUP(B7,RMS!B:D,3,FALSE)</f>
        <v>39706.647293162401</v>
      </c>
      <c r="J7" s="21">
        <f>VLOOKUP(B7,RMS!B:E,4,FALSE)</f>
        <v>30432.984362393199</v>
      </c>
      <c r="K7" s="22">
        <f t="shared" si="1"/>
        <v>-2.6193162404524628E-2</v>
      </c>
      <c r="L7" s="22">
        <f t="shared" si="2"/>
        <v>3.7606798287015408E-5</v>
      </c>
    </row>
    <row r="8" spans="1:12">
      <c r="A8" s="33"/>
      <c r="B8" s="12">
        <v>16</v>
      </c>
      <c r="C8" s="30" t="s">
        <v>10</v>
      </c>
      <c r="D8" s="30"/>
      <c r="E8" s="15">
        <f>RA!D12</f>
        <v>135286.20809999999</v>
      </c>
      <c r="F8" s="25">
        <f>RA!I12</f>
        <v>9063.4115999999995</v>
      </c>
      <c r="G8" s="16">
        <f t="shared" si="0"/>
        <v>126222.7965</v>
      </c>
      <c r="H8" s="27">
        <f>RA!J12</f>
        <v>6.6994350180179296</v>
      </c>
      <c r="I8" s="20">
        <f>VLOOKUP(B8,RMS!B:D,3,FALSE)</f>
        <v>135286.226590598</v>
      </c>
      <c r="J8" s="21">
        <f>VLOOKUP(B8,RMS!B:E,4,FALSE)</f>
        <v>126222.796013675</v>
      </c>
      <c r="K8" s="22">
        <f t="shared" si="1"/>
        <v>-1.8490598013158888E-2</v>
      </c>
      <c r="L8" s="22">
        <f t="shared" si="2"/>
        <v>4.8632499238010496E-4</v>
      </c>
    </row>
    <row r="9" spans="1:12">
      <c r="A9" s="33"/>
      <c r="B9" s="12">
        <v>17</v>
      </c>
      <c r="C9" s="30" t="s">
        <v>11</v>
      </c>
      <c r="D9" s="30"/>
      <c r="E9" s="15">
        <f>RA!D13</f>
        <v>279212.68109999999</v>
      </c>
      <c r="F9" s="25">
        <f>RA!I13</f>
        <v>67445.1394</v>
      </c>
      <c r="G9" s="16">
        <f t="shared" si="0"/>
        <v>211767.5417</v>
      </c>
      <c r="H9" s="27">
        <f>RA!J13</f>
        <v>24.155471425685199</v>
      </c>
      <c r="I9" s="20">
        <f>VLOOKUP(B9,RMS!B:D,3,FALSE)</f>
        <v>279212.87832991499</v>
      </c>
      <c r="J9" s="21">
        <f>VLOOKUP(B9,RMS!B:E,4,FALSE)</f>
        <v>211767.541320513</v>
      </c>
      <c r="K9" s="22">
        <f t="shared" si="1"/>
        <v>-0.19722991500748321</v>
      </c>
      <c r="L9" s="22">
        <f t="shared" si="2"/>
        <v>3.7948699900880456E-4</v>
      </c>
    </row>
    <row r="10" spans="1:12">
      <c r="A10" s="33"/>
      <c r="B10" s="12">
        <v>18</v>
      </c>
      <c r="C10" s="30" t="s">
        <v>12</v>
      </c>
      <c r="D10" s="30"/>
      <c r="E10" s="15">
        <f>RA!D14</f>
        <v>115295.4353</v>
      </c>
      <c r="F10" s="25">
        <f>RA!I14</f>
        <v>11886.4643</v>
      </c>
      <c r="G10" s="16">
        <f t="shared" si="0"/>
        <v>103408.97099999999</v>
      </c>
      <c r="H10" s="27">
        <f>RA!J14</f>
        <v>10.3095705992794</v>
      </c>
      <c r="I10" s="20">
        <f>VLOOKUP(B10,RMS!B:D,3,FALSE)</f>
        <v>115295.42782906001</v>
      </c>
      <c r="J10" s="21">
        <f>VLOOKUP(B10,RMS!B:E,4,FALSE)</f>
        <v>103408.97273846201</v>
      </c>
      <c r="K10" s="22">
        <f t="shared" si="1"/>
        <v>7.4709399923449382E-3</v>
      </c>
      <c r="L10" s="22">
        <f t="shared" si="2"/>
        <v>-1.73846201505512E-3</v>
      </c>
    </row>
    <row r="11" spans="1:12">
      <c r="A11" s="33"/>
      <c r="B11" s="12">
        <v>19</v>
      </c>
      <c r="C11" s="30" t="s">
        <v>13</v>
      </c>
      <c r="D11" s="30"/>
      <c r="E11" s="15">
        <f>RA!D15</f>
        <v>79256.132599999997</v>
      </c>
      <c r="F11" s="25">
        <f>RA!I15</f>
        <v>9950.3449000000001</v>
      </c>
      <c r="G11" s="16">
        <f t="shared" si="0"/>
        <v>69305.787700000001</v>
      </c>
      <c r="H11" s="27">
        <f>RA!J15</f>
        <v>12.5546687348709</v>
      </c>
      <c r="I11" s="20">
        <f>VLOOKUP(B11,RMS!B:D,3,FALSE)</f>
        <v>79256.207543589699</v>
      </c>
      <c r="J11" s="21">
        <f>VLOOKUP(B11,RMS!B:E,4,FALSE)</f>
        <v>69305.788680341895</v>
      </c>
      <c r="K11" s="22">
        <f t="shared" si="1"/>
        <v>-7.4943589701433666E-2</v>
      </c>
      <c r="L11" s="22">
        <f t="shared" si="2"/>
        <v>-9.8034189431928098E-4</v>
      </c>
    </row>
    <row r="12" spans="1:12">
      <c r="A12" s="33"/>
      <c r="B12" s="12">
        <v>21</v>
      </c>
      <c r="C12" s="30" t="s">
        <v>14</v>
      </c>
      <c r="D12" s="30"/>
      <c r="E12" s="15">
        <f>RA!D16</f>
        <v>767942.11349999998</v>
      </c>
      <c r="F12" s="25">
        <f>RA!I16</f>
        <v>75592.911600000007</v>
      </c>
      <c r="G12" s="16">
        <f t="shared" si="0"/>
        <v>692349.20189999999</v>
      </c>
      <c r="H12" s="27">
        <f>RA!J16</f>
        <v>9.8435689710354701</v>
      </c>
      <c r="I12" s="20">
        <f>VLOOKUP(B12,RMS!B:D,3,FALSE)</f>
        <v>767941.63989999995</v>
      </c>
      <c r="J12" s="21">
        <f>VLOOKUP(B12,RMS!B:E,4,FALSE)</f>
        <v>692349.20189999999</v>
      </c>
      <c r="K12" s="22">
        <f t="shared" si="1"/>
        <v>0.47360000002663583</v>
      </c>
      <c r="L12" s="22">
        <f t="shared" si="2"/>
        <v>0</v>
      </c>
    </row>
    <row r="13" spans="1:12">
      <c r="A13" s="33"/>
      <c r="B13" s="12">
        <v>22</v>
      </c>
      <c r="C13" s="30" t="s">
        <v>15</v>
      </c>
      <c r="D13" s="30"/>
      <c r="E13" s="15">
        <f>RA!D17</f>
        <v>775481.06409999996</v>
      </c>
      <c r="F13" s="25">
        <f>RA!I17</f>
        <v>58828.973899999997</v>
      </c>
      <c r="G13" s="16">
        <f t="shared" si="0"/>
        <v>716652.09019999998</v>
      </c>
      <c r="H13" s="27">
        <f>RA!J17</f>
        <v>7.5861264218327698</v>
      </c>
      <c r="I13" s="20">
        <f>VLOOKUP(B13,RMS!B:D,3,FALSE)</f>
        <v>775481.07882564096</v>
      </c>
      <c r="J13" s="21">
        <f>VLOOKUP(B13,RMS!B:E,4,FALSE)</f>
        <v>716652.08978547005</v>
      </c>
      <c r="K13" s="22">
        <f t="shared" si="1"/>
        <v>-1.4725640998221934E-2</v>
      </c>
      <c r="L13" s="22">
        <f t="shared" si="2"/>
        <v>4.1452993173152208E-4</v>
      </c>
    </row>
    <row r="14" spans="1:12">
      <c r="A14" s="33"/>
      <c r="B14" s="12">
        <v>23</v>
      </c>
      <c r="C14" s="30" t="s">
        <v>16</v>
      </c>
      <c r="D14" s="30"/>
      <c r="E14" s="15">
        <f>RA!D18</f>
        <v>1661309.0954</v>
      </c>
      <c r="F14" s="25">
        <f>RA!I18</f>
        <v>224322.58300000001</v>
      </c>
      <c r="G14" s="16">
        <f t="shared" si="0"/>
        <v>1436986.5123999999</v>
      </c>
      <c r="H14" s="27">
        <f>RA!J18</f>
        <v>13.502760179976599</v>
      </c>
      <c r="I14" s="20">
        <f>VLOOKUP(B14,RMS!B:D,3,FALSE)</f>
        <v>1661309.1070290599</v>
      </c>
      <c r="J14" s="21">
        <f>VLOOKUP(B14,RMS!B:E,4,FALSE)</f>
        <v>1436986.50835812</v>
      </c>
      <c r="K14" s="22">
        <f t="shared" si="1"/>
        <v>-1.1629059910774231E-2</v>
      </c>
      <c r="L14" s="22">
        <f t="shared" si="2"/>
        <v>4.0418799035251141E-3</v>
      </c>
    </row>
    <row r="15" spans="1:12">
      <c r="A15" s="33"/>
      <c r="B15" s="12">
        <v>24</v>
      </c>
      <c r="C15" s="30" t="s">
        <v>17</v>
      </c>
      <c r="D15" s="30"/>
      <c r="E15" s="15">
        <f>RA!D19</f>
        <v>696760.67310000001</v>
      </c>
      <c r="F15" s="25">
        <f>RA!I19</f>
        <v>44827.254999999997</v>
      </c>
      <c r="G15" s="16">
        <f t="shared" si="0"/>
        <v>651933.41810000001</v>
      </c>
      <c r="H15" s="27">
        <f>RA!J19</f>
        <v>6.4336660679421502</v>
      </c>
      <c r="I15" s="20">
        <f>VLOOKUP(B15,RMS!B:D,3,FALSE)</f>
        <v>696760.70278547006</v>
      </c>
      <c r="J15" s="21">
        <f>VLOOKUP(B15,RMS!B:E,4,FALSE)</f>
        <v>651933.417365812</v>
      </c>
      <c r="K15" s="22">
        <f t="shared" si="1"/>
        <v>-2.9685470042750239E-2</v>
      </c>
      <c r="L15" s="22">
        <f t="shared" si="2"/>
        <v>7.3418801184743643E-4</v>
      </c>
    </row>
    <row r="16" spans="1:12">
      <c r="A16" s="33"/>
      <c r="B16" s="12">
        <v>25</v>
      </c>
      <c r="C16" s="30" t="s">
        <v>18</v>
      </c>
      <c r="D16" s="30"/>
      <c r="E16" s="15">
        <f>RA!D20</f>
        <v>831243.59970000002</v>
      </c>
      <c r="F16" s="25">
        <f>RA!I20</f>
        <v>11693.6693</v>
      </c>
      <c r="G16" s="16">
        <f t="shared" si="0"/>
        <v>819549.93040000007</v>
      </c>
      <c r="H16" s="27">
        <f>RA!J20</f>
        <v>1.40676804058645</v>
      </c>
      <c r="I16" s="20">
        <f>VLOOKUP(B16,RMS!B:D,3,FALSE)</f>
        <v>831243.75659999996</v>
      </c>
      <c r="J16" s="21">
        <f>VLOOKUP(B16,RMS!B:E,4,FALSE)</f>
        <v>819549.93039999995</v>
      </c>
      <c r="K16" s="22">
        <f t="shared" si="1"/>
        <v>-0.15689999994356185</v>
      </c>
      <c r="L16" s="22">
        <f t="shared" si="2"/>
        <v>0</v>
      </c>
    </row>
    <row r="17" spans="1:12">
      <c r="A17" s="33"/>
      <c r="B17" s="12">
        <v>26</v>
      </c>
      <c r="C17" s="30" t="s">
        <v>19</v>
      </c>
      <c r="D17" s="30"/>
      <c r="E17" s="15">
        <f>RA!D21</f>
        <v>373931.21019999997</v>
      </c>
      <c r="F17" s="25">
        <f>RA!I21</f>
        <v>26613.683099999998</v>
      </c>
      <c r="G17" s="16">
        <f t="shared" si="0"/>
        <v>347317.52709999995</v>
      </c>
      <c r="H17" s="27">
        <f>RA!J21</f>
        <v>7.1172671266903498</v>
      </c>
      <c r="I17" s="20">
        <f>VLOOKUP(B17,RMS!B:D,3,FALSE)</f>
        <v>373931.07299642998</v>
      </c>
      <c r="J17" s="21">
        <f>VLOOKUP(B17,RMS!B:E,4,FALSE)</f>
        <v>347317.52699732198</v>
      </c>
      <c r="K17" s="22">
        <f t="shared" si="1"/>
        <v>0.13720356998965144</v>
      </c>
      <c r="L17" s="22">
        <f t="shared" si="2"/>
        <v>1.0267796460539103E-4</v>
      </c>
    </row>
    <row r="18" spans="1:12">
      <c r="A18" s="33"/>
      <c r="B18" s="12">
        <v>27</v>
      </c>
      <c r="C18" s="30" t="s">
        <v>20</v>
      </c>
      <c r="D18" s="30"/>
      <c r="E18" s="15">
        <f>RA!D22</f>
        <v>1115007.3097999999</v>
      </c>
      <c r="F18" s="25">
        <f>RA!I22</f>
        <v>137710.5472</v>
      </c>
      <c r="G18" s="16">
        <f t="shared" si="0"/>
        <v>977296.7625999999</v>
      </c>
      <c r="H18" s="27">
        <f>RA!J22</f>
        <v>12.3506407527231</v>
      </c>
      <c r="I18" s="20">
        <f>VLOOKUP(B18,RMS!B:D,3,FALSE)</f>
        <v>1115007.67945044</v>
      </c>
      <c r="J18" s="21">
        <f>VLOOKUP(B18,RMS!B:E,4,FALSE)</f>
        <v>977296.76637787605</v>
      </c>
      <c r="K18" s="22">
        <f t="shared" si="1"/>
        <v>-0.36965044005773962</v>
      </c>
      <c r="L18" s="22">
        <f t="shared" si="2"/>
        <v>-3.777876147069037E-3</v>
      </c>
    </row>
    <row r="19" spans="1:12">
      <c r="A19" s="33"/>
      <c r="B19" s="12">
        <v>29</v>
      </c>
      <c r="C19" s="30" t="s">
        <v>21</v>
      </c>
      <c r="D19" s="30"/>
      <c r="E19" s="15">
        <f>RA!D23</f>
        <v>2432877.5906000002</v>
      </c>
      <c r="F19" s="25">
        <f>RA!I23</f>
        <v>138757.7905</v>
      </c>
      <c r="G19" s="16">
        <f t="shared" si="0"/>
        <v>2294119.8001000001</v>
      </c>
      <c r="H19" s="27">
        <f>RA!J23</f>
        <v>5.70344315867447</v>
      </c>
      <c r="I19" s="20">
        <f>VLOOKUP(B19,RMS!B:D,3,FALSE)</f>
        <v>2432878.7109623901</v>
      </c>
      <c r="J19" s="21">
        <f>VLOOKUP(B19,RMS!B:E,4,FALSE)</f>
        <v>2294119.83713846</v>
      </c>
      <c r="K19" s="22">
        <f t="shared" si="1"/>
        <v>-1.1203623898327351</v>
      </c>
      <c r="L19" s="22">
        <f t="shared" si="2"/>
        <v>-3.7038459908217192E-2</v>
      </c>
    </row>
    <row r="20" spans="1:12">
      <c r="A20" s="33"/>
      <c r="B20" s="12">
        <v>31</v>
      </c>
      <c r="C20" s="30" t="s">
        <v>22</v>
      </c>
      <c r="D20" s="30"/>
      <c r="E20" s="15">
        <f>RA!D24</f>
        <v>305747.56679999997</v>
      </c>
      <c r="F20" s="25">
        <f>RA!I24</f>
        <v>51507.276100000003</v>
      </c>
      <c r="G20" s="16">
        <f t="shared" si="0"/>
        <v>254240.29069999995</v>
      </c>
      <c r="H20" s="27">
        <f>RA!J24</f>
        <v>16.846340475930202</v>
      </c>
      <c r="I20" s="20">
        <f>VLOOKUP(B20,RMS!B:D,3,FALSE)</f>
        <v>305747.59916238597</v>
      </c>
      <c r="J20" s="21">
        <f>VLOOKUP(B20,RMS!B:E,4,FALSE)</f>
        <v>254240.29121497701</v>
      </c>
      <c r="K20" s="22">
        <f t="shared" si="1"/>
        <v>-3.2362386002205312E-2</v>
      </c>
      <c r="L20" s="22">
        <f t="shared" si="2"/>
        <v>-5.1497705862857401E-4</v>
      </c>
    </row>
    <row r="21" spans="1:12">
      <c r="A21" s="33"/>
      <c r="B21" s="12">
        <v>32</v>
      </c>
      <c r="C21" s="30" t="s">
        <v>23</v>
      </c>
      <c r="D21" s="30"/>
      <c r="E21" s="15">
        <f>RA!D25</f>
        <v>193741.2101</v>
      </c>
      <c r="F21" s="25">
        <f>RA!I25</f>
        <v>17758.248800000001</v>
      </c>
      <c r="G21" s="16">
        <f t="shared" si="0"/>
        <v>175982.9613</v>
      </c>
      <c r="H21" s="27">
        <f>RA!J25</f>
        <v>9.1659636020824102</v>
      </c>
      <c r="I21" s="20">
        <f>VLOOKUP(B21,RMS!B:D,3,FALSE)</f>
        <v>193741.21179791199</v>
      </c>
      <c r="J21" s="21">
        <f>VLOOKUP(B21,RMS!B:E,4,FALSE)</f>
        <v>175982.96395724101</v>
      </c>
      <c r="K21" s="22">
        <f t="shared" si="1"/>
        <v>-1.6979119973257184E-3</v>
      </c>
      <c r="L21" s="22">
        <f t="shared" si="2"/>
        <v>-2.657241013366729E-3</v>
      </c>
    </row>
    <row r="22" spans="1:12">
      <c r="A22" s="33"/>
      <c r="B22" s="12">
        <v>33</v>
      </c>
      <c r="C22" s="30" t="s">
        <v>24</v>
      </c>
      <c r="D22" s="30"/>
      <c r="E22" s="15">
        <f>RA!D26</f>
        <v>420458.27750000003</v>
      </c>
      <c r="F22" s="25">
        <f>RA!I26</f>
        <v>83477.007899999997</v>
      </c>
      <c r="G22" s="16">
        <f t="shared" si="0"/>
        <v>336981.2696</v>
      </c>
      <c r="H22" s="27">
        <f>RA!J26</f>
        <v>19.8538148413549</v>
      </c>
      <c r="I22" s="20">
        <f>VLOOKUP(B22,RMS!B:D,3,FALSE)</f>
        <v>420458.27782626101</v>
      </c>
      <c r="J22" s="21">
        <f>VLOOKUP(B22,RMS!B:E,4,FALSE)</f>
        <v>336981.34168383502</v>
      </c>
      <c r="K22" s="22">
        <f t="shared" si="1"/>
        <v>-3.2626098254695535E-4</v>
      </c>
      <c r="L22" s="22">
        <f t="shared" si="2"/>
        <v>-7.2083835024386644E-2</v>
      </c>
    </row>
    <row r="23" spans="1:12">
      <c r="A23" s="33"/>
      <c r="B23" s="12">
        <v>34</v>
      </c>
      <c r="C23" s="30" t="s">
        <v>25</v>
      </c>
      <c r="D23" s="30"/>
      <c r="E23" s="15">
        <f>RA!D27</f>
        <v>267321.12079999998</v>
      </c>
      <c r="F23" s="25">
        <f>RA!I27</f>
        <v>79627.619200000001</v>
      </c>
      <c r="G23" s="16">
        <f t="shared" si="0"/>
        <v>187693.50159999996</v>
      </c>
      <c r="H23" s="27">
        <f>RA!J27</f>
        <v>29.787253233752001</v>
      </c>
      <c r="I23" s="20">
        <f>VLOOKUP(B23,RMS!B:D,3,FALSE)</f>
        <v>267321.06999235298</v>
      </c>
      <c r="J23" s="21">
        <f>VLOOKUP(B23,RMS!B:E,4,FALSE)</f>
        <v>187693.49100846899</v>
      </c>
      <c r="K23" s="22">
        <f t="shared" si="1"/>
        <v>5.0807646999601275E-2</v>
      </c>
      <c r="L23" s="22">
        <f t="shared" si="2"/>
        <v>1.0591530968667939E-2</v>
      </c>
    </row>
    <row r="24" spans="1:12">
      <c r="A24" s="33"/>
      <c r="B24" s="12">
        <v>35</v>
      </c>
      <c r="C24" s="30" t="s">
        <v>26</v>
      </c>
      <c r="D24" s="30"/>
      <c r="E24" s="15">
        <f>RA!D28</f>
        <v>797119.55740000005</v>
      </c>
      <c r="F24" s="25">
        <f>RA!I28</f>
        <v>59871.095399999998</v>
      </c>
      <c r="G24" s="16">
        <f t="shared" si="0"/>
        <v>737248.46200000006</v>
      </c>
      <c r="H24" s="27">
        <f>RA!J28</f>
        <v>7.5109304299701503</v>
      </c>
      <c r="I24" s="20">
        <f>VLOOKUP(B24,RMS!B:D,3,FALSE)</f>
        <v>797119.55766460195</v>
      </c>
      <c r="J24" s="21">
        <f>VLOOKUP(B24,RMS!B:E,4,FALSE)</f>
        <v>737248.45163911604</v>
      </c>
      <c r="K24" s="22">
        <f t="shared" si="1"/>
        <v>-2.6460189837962389E-4</v>
      </c>
      <c r="L24" s="22">
        <f t="shared" si="2"/>
        <v>1.0360884014517069E-2</v>
      </c>
    </row>
    <row r="25" spans="1:12">
      <c r="A25" s="33"/>
      <c r="B25" s="12">
        <v>36</v>
      </c>
      <c r="C25" s="30" t="s">
        <v>27</v>
      </c>
      <c r="D25" s="30"/>
      <c r="E25" s="15">
        <f>RA!D29</f>
        <v>602842.45779999997</v>
      </c>
      <c r="F25" s="25">
        <f>RA!I29</f>
        <v>104247.27830000001</v>
      </c>
      <c r="G25" s="16">
        <f t="shared" si="0"/>
        <v>498595.17949999997</v>
      </c>
      <c r="H25" s="27">
        <f>RA!J29</f>
        <v>17.292623794355499</v>
      </c>
      <c r="I25" s="20">
        <f>VLOOKUP(B25,RMS!B:D,3,FALSE)</f>
        <v>602842.45701858401</v>
      </c>
      <c r="J25" s="21">
        <f>VLOOKUP(B25,RMS!B:E,4,FALSE)</f>
        <v>498595.18654588499</v>
      </c>
      <c r="K25" s="22">
        <f t="shared" si="1"/>
        <v>7.8141596168279648E-4</v>
      </c>
      <c r="L25" s="22">
        <f t="shared" si="2"/>
        <v>-7.0458850241266191E-3</v>
      </c>
    </row>
    <row r="26" spans="1:12">
      <c r="A26" s="33"/>
      <c r="B26" s="12">
        <v>37</v>
      </c>
      <c r="C26" s="30" t="s">
        <v>28</v>
      </c>
      <c r="D26" s="30"/>
      <c r="E26" s="15">
        <f>RA!D30</f>
        <v>1086374.3402</v>
      </c>
      <c r="F26" s="25">
        <f>RA!I30</f>
        <v>192904.7451</v>
      </c>
      <c r="G26" s="16">
        <f t="shared" si="0"/>
        <v>893469.59510000004</v>
      </c>
      <c r="H26" s="27">
        <f>RA!J30</f>
        <v>17.756747187575002</v>
      </c>
      <c r="I26" s="20">
        <f>VLOOKUP(B26,RMS!B:D,3,FALSE)</f>
        <v>1086374.3225769899</v>
      </c>
      <c r="J26" s="21">
        <f>VLOOKUP(B26,RMS!B:E,4,FALSE)</f>
        <v>893469.60464454</v>
      </c>
      <c r="K26" s="22">
        <f t="shared" si="1"/>
        <v>1.7623010091483593E-2</v>
      </c>
      <c r="L26" s="22">
        <f t="shared" si="2"/>
        <v>-9.5445399638265371E-3</v>
      </c>
    </row>
    <row r="27" spans="1:12">
      <c r="A27" s="33"/>
      <c r="B27" s="12">
        <v>38</v>
      </c>
      <c r="C27" s="30" t="s">
        <v>29</v>
      </c>
      <c r="D27" s="30"/>
      <c r="E27" s="15">
        <f>RA!D31</f>
        <v>653370.97560000001</v>
      </c>
      <c r="F27" s="25">
        <f>RA!I31</f>
        <v>49630.654300000002</v>
      </c>
      <c r="G27" s="16">
        <f t="shared" si="0"/>
        <v>603740.32129999995</v>
      </c>
      <c r="H27" s="27">
        <f>RA!J31</f>
        <v>7.5960910651752602</v>
      </c>
      <c r="I27" s="20">
        <f>VLOOKUP(B27,RMS!B:D,3,FALSE)</f>
        <v>653370.89367256605</v>
      </c>
      <c r="J27" s="21">
        <f>VLOOKUP(B27,RMS!B:E,4,FALSE)</f>
        <v>603740.31460530998</v>
      </c>
      <c r="K27" s="22">
        <f t="shared" si="1"/>
        <v>8.1927433959208429E-2</v>
      </c>
      <c r="L27" s="22">
        <f t="shared" si="2"/>
        <v>6.6946899751201272E-3</v>
      </c>
    </row>
    <row r="28" spans="1:12">
      <c r="A28" s="33"/>
      <c r="B28" s="12">
        <v>39</v>
      </c>
      <c r="C28" s="30" t="s">
        <v>30</v>
      </c>
      <c r="D28" s="30"/>
      <c r="E28" s="15">
        <f>RA!D32</f>
        <v>133607.96400000001</v>
      </c>
      <c r="F28" s="25">
        <f>RA!I32</f>
        <v>34362.449500000002</v>
      </c>
      <c r="G28" s="16">
        <f t="shared" si="0"/>
        <v>99245.514500000005</v>
      </c>
      <c r="H28" s="27">
        <f>RA!J32</f>
        <v>25.718863210878698</v>
      </c>
      <c r="I28" s="20">
        <f>VLOOKUP(B28,RMS!B:D,3,FALSE)</f>
        <v>133607.890671061</v>
      </c>
      <c r="J28" s="21">
        <f>VLOOKUP(B28,RMS!B:E,4,FALSE)</f>
        <v>99245.538706165593</v>
      </c>
      <c r="K28" s="22">
        <f t="shared" si="1"/>
        <v>7.3328939004568383E-2</v>
      </c>
      <c r="L28" s="22">
        <f t="shared" si="2"/>
        <v>-2.4206165588111617E-2</v>
      </c>
    </row>
    <row r="29" spans="1:12">
      <c r="A29" s="33"/>
      <c r="B29" s="12">
        <v>40</v>
      </c>
      <c r="C29" s="30" t="s">
        <v>31</v>
      </c>
      <c r="D29" s="30"/>
      <c r="E29" s="15">
        <f>RA!D33</f>
        <v>142.90610000000001</v>
      </c>
      <c r="F29" s="25">
        <f>RA!I33</f>
        <v>29.984500000000001</v>
      </c>
      <c r="G29" s="16">
        <f t="shared" si="0"/>
        <v>112.92160000000001</v>
      </c>
      <c r="H29" s="27">
        <f>RA!J33</f>
        <v>20.981959482485401</v>
      </c>
      <c r="I29" s="20">
        <f>VLOOKUP(B29,RMS!B:D,3,FALSE)</f>
        <v>142.90610000000001</v>
      </c>
      <c r="J29" s="21">
        <f>VLOOKUP(B29,RMS!B:E,4,FALSE)</f>
        <v>112.9216</v>
      </c>
      <c r="K29" s="22">
        <f t="shared" si="1"/>
        <v>0</v>
      </c>
      <c r="L29" s="22">
        <f t="shared" si="2"/>
        <v>0</v>
      </c>
    </row>
    <row r="30" spans="1:12">
      <c r="A30" s="33"/>
      <c r="B30" s="12">
        <v>41</v>
      </c>
      <c r="C30" s="30" t="s">
        <v>40</v>
      </c>
      <c r="D30" s="30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3"/>
      <c r="B31" s="12">
        <v>42</v>
      </c>
      <c r="C31" s="30" t="s">
        <v>32</v>
      </c>
      <c r="D31" s="30"/>
      <c r="E31" s="15">
        <f>RA!D35</f>
        <v>142937.53030000001</v>
      </c>
      <c r="F31" s="25">
        <f>RA!I35</f>
        <v>18829.592799999999</v>
      </c>
      <c r="G31" s="16">
        <f t="shared" si="0"/>
        <v>124107.93750000001</v>
      </c>
      <c r="H31" s="27">
        <f>RA!J35</f>
        <v>13.173302183464401</v>
      </c>
      <c r="I31" s="20">
        <f>VLOOKUP(B31,RMS!B:D,3,FALSE)</f>
        <v>142937.5301</v>
      </c>
      <c r="J31" s="21">
        <f>VLOOKUP(B31,RMS!B:E,4,FALSE)</f>
        <v>124107.951</v>
      </c>
      <c r="K31" s="22">
        <f t="shared" si="1"/>
        <v>2.0000000949949026E-4</v>
      </c>
      <c r="L31" s="22">
        <f t="shared" si="2"/>
        <v>-1.3499999986379407E-2</v>
      </c>
    </row>
    <row r="32" spans="1:12">
      <c r="A32" s="33"/>
      <c r="B32" s="12">
        <v>71</v>
      </c>
      <c r="C32" s="30" t="s">
        <v>41</v>
      </c>
      <c r="D32" s="30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3"/>
      <c r="B33" s="12">
        <v>72</v>
      </c>
      <c r="C33" s="30" t="s">
        <v>42</v>
      </c>
      <c r="D33" s="30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3"/>
      <c r="B34" s="12">
        <v>73</v>
      </c>
      <c r="C34" s="30" t="s">
        <v>43</v>
      </c>
      <c r="D34" s="30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3"/>
      <c r="B35" s="12">
        <v>75</v>
      </c>
      <c r="C35" s="30" t="s">
        <v>33</v>
      </c>
      <c r="D35" s="30"/>
      <c r="E35" s="15">
        <f>RA!D39</f>
        <v>287628.20630000002</v>
      </c>
      <c r="F35" s="25">
        <f>RA!I39</f>
        <v>15084.6494</v>
      </c>
      <c r="G35" s="16">
        <f t="shared" si="0"/>
        <v>272543.55690000003</v>
      </c>
      <c r="H35" s="27">
        <f>RA!J39</f>
        <v>5.2444958698753297</v>
      </c>
      <c r="I35" s="20">
        <f>VLOOKUP(B35,RMS!B:D,3,FALSE)</f>
        <v>287628.20512820501</v>
      </c>
      <c r="J35" s="21">
        <f>VLOOKUP(B35,RMS!B:E,4,FALSE)</f>
        <v>272543.55555555603</v>
      </c>
      <c r="K35" s="22">
        <f t="shared" si="1"/>
        <v>1.1717950110323727E-3</v>
      </c>
      <c r="L35" s="22">
        <f t="shared" si="2"/>
        <v>1.3444439973682165E-3</v>
      </c>
    </row>
    <row r="36" spans="1:12">
      <c r="A36" s="33"/>
      <c r="B36" s="12">
        <v>76</v>
      </c>
      <c r="C36" s="30" t="s">
        <v>34</v>
      </c>
      <c r="D36" s="30"/>
      <c r="E36" s="15">
        <f>RA!D40</f>
        <v>344341.07929999998</v>
      </c>
      <c r="F36" s="25">
        <f>RA!I40</f>
        <v>24414.4843</v>
      </c>
      <c r="G36" s="16">
        <f t="shared" si="0"/>
        <v>319926.59499999997</v>
      </c>
      <c r="H36" s="27">
        <f>RA!J40</f>
        <v>7.0902038030523196</v>
      </c>
      <c r="I36" s="20">
        <f>VLOOKUP(B36,RMS!B:D,3,FALSE)</f>
        <v>344341.072695726</v>
      </c>
      <c r="J36" s="21">
        <f>VLOOKUP(B36,RMS!B:E,4,FALSE)</f>
        <v>319926.59805555601</v>
      </c>
      <c r="K36" s="22">
        <f t="shared" si="1"/>
        <v>6.6042739781551063E-3</v>
      </c>
      <c r="L36" s="22">
        <f t="shared" si="2"/>
        <v>-3.0555560369975865E-3</v>
      </c>
    </row>
    <row r="37" spans="1:12">
      <c r="A37" s="33"/>
      <c r="B37" s="12">
        <v>77</v>
      </c>
      <c r="C37" s="30" t="s">
        <v>44</v>
      </c>
      <c r="D37" s="30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3"/>
      <c r="B38" s="12">
        <v>78</v>
      </c>
      <c r="C38" s="30" t="s">
        <v>45</v>
      </c>
      <c r="D38" s="30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3"/>
      <c r="B39" s="12">
        <v>99</v>
      </c>
      <c r="C39" s="30" t="s">
        <v>35</v>
      </c>
      <c r="D39" s="30"/>
      <c r="E39" s="15">
        <f>RA!D43</f>
        <v>15784.7803</v>
      </c>
      <c r="F39" s="25">
        <f>RA!I43</f>
        <v>2846.9279000000001</v>
      </c>
      <c r="G39" s="16">
        <f t="shared" si="0"/>
        <v>12937.8524</v>
      </c>
      <c r="H39" s="27">
        <f>RA!J43</f>
        <v>18.0359044971947</v>
      </c>
      <c r="I39" s="20">
        <f>VLOOKUP(B39,RMS!B:D,3,FALSE)</f>
        <v>15784.780198169599</v>
      </c>
      <c r="J39" s="21">
        <f>VLOOKUP(B39,RMS!B:E,4,FALSE)</f>
        <v>12937.8525830119</v>
      </c>
      <c r="K39" s="22">
        <f t="shared" si="1"/>
        <v>1.0183040103584062E-4</v>
      </c>
      <c r="L39" s="22">
        <f t="shared" si="2"/>
        <v>-1.830118999350816E-4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51" t="s">
        <v>54</v>
      </c>
      <c r="W1" s="38"/>
    </row>
    <row r="2" spans="1:23" ht="12.7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51"/>
      <c r="W2" s="38"/>
    </row>
    <row r="3" spans="1:23" ht="23.25" thickBo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52" t="s">
        <v>55</v>
      </c>
      <c r="W3" s="38"/>
    </row>
    <row r="4" spans="1:23" ht="15" thickTop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50"/>
      <c r="W4" s="38"/>
    </row>
    <row r="5" spans="1:23" ht="15" thickTop="1" thickBot="1">
      <c r="A5" s="53"/>
      <c r="B5" s="54"/>
      <c r="C5" s="55"/>
      <c r="D5" s="56" t="s">
        <v>0</v>
      </c>
      <c r="E5" s="56" t="s">
        <v>56</v>
      </c>
      <c r="F5" s="56" t="s">
        <v>57</v>
      </c>
      <c r="G5" s="56" t="s">
        <v>58</v>
      </c>
      <c r="H5" s="56" t="s">
        <v>59</v>
      </c>
      <c r="I5" s="56" t="s">
        <v>1</v>
      </c>
      <c r="J5" s="56" t="s">
        <v>2</v>
      </c>
      <c r="K5" s="56" t="s">
        <v>60</v>
      </c>
      <c r="L5" s="56" t="s">
        <v>61</v>
      </c>
      <c r="M5" s="56" t="s">
        <v>62</v>
      </c>
      <c r="N5" s="56" t="s">
        <v>63</v>
      </c>
      <c r="O5" s="56" t="s">
        <v>64</v>
      </c>
      <c r="P5" s="56" t="s">
        <v>65</v>
      </c>
      <c r="Q5" s="56" t="s">
        <v>66</v>
      </c>
      <c r="R5" s="56" t="s">
        <v>67</v>
      </c>
      <c r="S5" s="56" t="s">
        <v>68</v>
      </c>
      <c r="T5" s="56" t="s">
        <v>69</v>
      </c>
      <c r="U5" s="57" t="s">
        <v>70</v>
      </c>
      <c r="V5" s="50"/>
      <c r="W5" s="50"/>
    </row>
    <row r="6" spans="1:23" ht="14.25" thickBot="1">
      <c r="A6" s="58" t="s">
        <v>3</v>
      </c>
      <c r="B6" s="39" t="s">
        <v>4</v>
      </c>
      <c r="C6" s="40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9"/>
      <c r="V6" s="50"/>
      <c r="W6" s="50"/>
    </row>
    <row r="7" spans="1:23" ht="14.25" thickBot="1">
      <c r="A7" s="41" t="s">
        <v>5</v>
      </c>
      <c r="B7" s="42"/>
      <c r="C7" s="43"/>
      <c r="D7" s="60">
        <v>15399532.664799999</v>
      </c>
      <c r="E7" s="60">
        <v>18656929</v>
      </c>
      <c r="F7" s="61">
        <v>82.540554583232904</v>
      </c>
      <c r="G7" s="62"/>
      <c r="H7" s="62"/>
      <c r="I7" s="60">
        <v>1730746.6989</v>
      </c>
      <c r="J7" s="61">
        <v>11.2389559902432</v>
      </c>
      <c r="K7" s="62"/>
      <c r="L7" s="62"/>
      <c r="M7" s="62"/>
      <c r="N7" s="60">
        <v>342969620.5909</v>
      </c>
      <c r="O7" s="60">
        <v>1696801366.1136</v>
      </c>
      <c r="P7" s="60">
        <v>983232</v>
      </c>
      <c r="Q7" s="60">
        <v>990248</v>
      </c>
      <c r="R7" s="61">
        <v>-0.70850938350797099</v>
      </c>
      <c r="S7" s="60">
        <v>15.662155691434</v>
      </c>
      <c r="T7" s="60">
        <v>15.117197926883</v>
      </c>
      <c r="U7" s="63">
        <v>3.4794556719229899</v>
      </c>
      <c r="V7" s="50"/>
      <c r="W7" s="50"/>
    </row>
    <row r="8" spans="1:23" ht="14.25" thickBot="1">
      <c r="A8" s="44">
        <v>41507</v>
      </c>
      <c r="B8" s="34" t="s">
        <v>6</v>
      </c>
      <c r="C8" s="35"/>
      <c r="D8" s="64">
        <v>541146.50360000005</v>
      </c>
      <c r="E8" s="64">
        <v>574488</v>
      </c>
      <c r="F8" s="65">
        <v>94.196311080475198</v>
      </c>
      <c r="G8" s="66"/>
      <c r="H8" s="66"/>
      <c r="I8" s="64">
        <v>112872.9981</v>
      </c>
      <c r="J8" s="65">
        <v>20.858122033332499</v>
      </c>
      <c r="K8" s="66"/>
      <c r="L8" s="66"/>
      <c r="M8" s="66"/>
      <c r="N8" s="64">
        <v>10660873.8661</v>
      </c>
      <c r="O8" s="64">
        <v>52769167.358599998</v>
      </c>
      <c r="P8" s="64">
        <v>25892</v>
      </c>
      <c r="Q8" s="64">
        <v>25002</v>
      </c>
      <c r="R8" s="65">
        <v>3.55971522278218</v>
      </c>
      <c r="S8" s="64">
        <v>20.9001430403213</v>
      </c>
      <c r="T8" s="64">
        <v>20.651597492200601</v>
      </c>
      <c r="U8" s="67">
        <v>1.18920500994279</v>
      </c>
      <c r="V8" s="50"/>
      <c r="W8" s="50"/>
    </row>
    <row r="9" spans="1:23" ht="12" customHeight="1" thickBot="1">
      <c r="A9" s="45"/>
      <c r="B9" s="34" t="s">
        <v>7</v>
      </c>
      <c r="C9" s="35"/>
      <c r="D9" s="64">
        <v>154611.06789999999</v>
      </c>
      <c r="E9" s="64">
        <v>169686</v>
      </c>
      <c r="F9" s="65">
        <v>91.115983581438698</v>
      </c>
      <c r="G9" s="66"/>
      <c r="H9" s="66"/>
      <c r="I9" s="64">
        <v>23255.612300000001</v>
      </c>
      <c r="J9" s="65">
        <v>15.041363219249799</v>
      </c>
      <c r="K9" s="66"/>
      <c r="L9" s="66"/>
      <c r="M9" s="66"/>
      <c r="N9" s="64">
        <v>2677257.7839000002</v>
      </c>
      <c r="O9" s="64">
        <v>11204182.9252</v>
      </c>
      <c r="P9" s="64">
        <v>9448</v>
      </c>
      <c r="Q9" s="64">
        <v>8504</v>
      </c>
      <c r="R9" s="65">
        <v>11.1006585136406</v>
      </c>
      <c r="S9" s="64">
        <v>16.364422936071101</v>
      </c>
      <c r="T9" s="64">
        <v>16.2128472718721</v>
      </c>
      <c r="U9" s="67">
        <v>0.92625120232594405</v>
      </c>
      <c r="V9" s="50"/>
      <c r="W9" s="50"/>
    </row>
    <row r="10" spans="1:23" ht="14.25" thickBot="1">
      <c r="A10" s="45"/>
      <c r="B10" s="34" t="s">
        <v>8</v>
      </c>
      <c r="C10" s="35"/>
      <c r="D10" s="64">
        <v>149047.38620000001</v>
      </c>
      <c r="E10" s="64">
        <v>163806</v>
      </c>
      <c r="F10" s="65">
        <v>90.990187294726695</v>
      </c>
      <c r="G10" s="66"/>
      <c r="H10" s="66"/>
      <c r="I10" s="64">
        <v>34059.664499999999</v>
      </c>
      <c r="J10" s="65">
        <v>22.851567792203301</v>
      </c>
      <c r="K10" s="66"/>
      <c r="L10" s="66"/>
      <c r="M10" s="66"/>
      <c r="N10" s="64">
        <v>3228801.6603999999</v>
      </c>
      <c r="O10" s="64">
        <v>16676356.9169</v>
      </c>
      <c r="P10" s="64">
        <v>92027</v>
      </c>
      <c r="Q10" s="64">
        <v>92554</v>
      </c>
      <c r="R10" s="65">
        <v>-0.56939732480497696</v>
      </c>
      <c r="S10" s="64">
        <v>1.61960496593391</v>
      </c>
      <c r="T10" s="64">
        <v>1.6040847353977099</v>
      </c>
      <c r="U10" s="67">
        <v>0.95827259502426698</v>
      </c>
      <c r="V10" s="50"/>
      <c r="W10" s="50"/>
    </row>
    <row r="11" spans="1:23" ht="14.25" thickBot="1">
      <c r="A11" s="45"/>
      <c r="B11" s="34" t="s">
        <v>9</v>
      </c>
      <c r="C11" s="35"/>
      <c r="D11" s="64">
        <v>39706.621099999997</v>
      </c>
      <c r="E11" s="64">
        <v>46702</v>
      </c>
      <c r="F11" s="65">
        <v>85.021243415699502</v>
      </c>
      <c r="G11" s="66"/>
      <c r="H11" s="66"/>
      <c r="I11" s="64">
        <v>9273.6366999999991</v>
      </c>
      <c r="J11" s="65">
        <v>23.355391224664</v>
      </c>
      <c r="K11" s="66"/>
      <c r="L11" s="66"/>
      <c r="M11" s="66"/>
      <c r="N11" s="64">
        <v>844760.85400000005</v>
      </c>
      <c r="O11" s="64">
        <v>5523284.1484000003</v>
      </c>
      <c r="P11" s="64">
        <v>2296</v>
      </c>
      <c r="Q11" s="64">
        <v>2251</v>
      </c>
      <c r="R11" s="65">
        <v>1.9991115059973401</v>
      </c>
      <c r="S11" s="64">
        <v>17.2938245209059</v>
      </c>
      <c r="T11" s="64">
        <v>17.973541403820501</v>
      </c>
      <c r="U11" s="67">
        <v>-3.93040233577547</v>
      </c>
      <c r="V11" s="50"/>
      <c r="W11" s="50"/>
    </row>
    <row r="12" spans="1:23" ht="14.25" thickBot="1">
      <c r="A12" s="45"/>
      <c r="B12" s="34" t="s">
        <v>10</v>
      </c>
      <c r="C12" s="35"/>
      <c r="D12" s="64">
        <v>135286.20809999999</v>
      </c>
      <c r="E12" s="64">
        <v>179318</v>
      </c>
      <c r="F12" s="65">
        <v>75.444856679195595</v>
      </c>
      <c r="G12" s="66"/>
      <c r="H12" s="66"/>
      <c r="I12" s="64">
        <v>9063.4115999999995</v>
      </c>
      <c r="J12" s="65">
        <v>6.6994350180179296</v>
      </c>
      <c r="K12" s="66"/>
      <c r="L12" s="66"/>
      <c r="M12" s="66"/>
      <c r="N12" s="64">
        <v>3031072.1905999999</v>
      </c>
      <c r="O12" s="64">
        <v>21089435.2181</v>
      </c>
      <c r="P12" s="64">
        <v>1827</v>
      </c>
      <c r="Q12" s="64">
        <v>2199</v>
      </c>
      <c r="R12" s="65">
        <v>-16.916780354706699</v>
      </c>
      <c r="S12" s="64">
        <v>74.048280295566499</v>
      </c>
      <c r="T12" s="64">
        <v>69.987123055934504</v>
      </c>
      <c r="U12" s="67">
        <v>5.4844720544781298</v>
      </c>
      <c r="V12" s="50"/>
      <c r="W12" s="50"/>
    </row>
    <row r="13" spans="1:23" ht="14.25" thickBot="1">
      <c r="A13" s="45"/>
      <c r="B13" s="34" t="s">
        <v>11</v>
      </c>
      <c r="C13" s="35"/>
      <c r="D13" s="64">
        <v>279212.68109999999</v>
      </c>
      <c r="E13" s="64">
        <v>344734</v>
      </c>
      <c r="F13" s="65">
        <v>80.9936591981064</v>
      </c>
      <c r="G13" s="66"/>
      <c r="H13" s="66"/>
      <c r="I13" s="64">
        <v>67445.1394</v>
      </c>
      <c r="J13" s="65">
        <v>24.155471425685199</v>
      </c>
      <c r="K13" s="66"/>
      <c r="L13" s="66"/>
      <c r="M13" s="66"/>
      <c r="N13" s="64">
        <v>5733147.9491999997</v>
      </c>
      <c r="O13" s="64">
        <v>29489484.463399999</v>
      </c>
      <c r="P13" s="64">
        <v>12237</v>
      </c>
      <c r="Q13" s="64">
        <v>11834</v>
      </c>
      <c r="R13" s="65">
        <v>3.4054419469325699</v>
      </c>
      <c r="S13" s="64">
        <v>22.817085976955099</v>
      </c>
      <c r="T13" s="64">
        <v>22.715513883724899</v>
      </c>
      <c r="U13" s="67">
        <v>0.445158042235822</v>
      </c>
      <c r="V13" s="50"/>
      <c r="W13" s="50"/>
    </row>
    <row r="14" spans="1:23" ht="14.25" thickBot="1">
      <c r="A14" s="45"/>
      <c r="B14" s="34" t="s">
        <v>12</v>
      </c>
      <c r="C14" s="35"/>
      <c r="D14" s="64">
        <v>115295.4353</v>
      </c>
      <c r="E14" s="64">
        <v>184293</v>
      </c>
      <c r="F14" s="65">
        <v>62.5609411643416</v>
      </c>
      <c r="G14" s="66"/>
      <c r="H14" s="66"/>
      <c r="I14" s="64">
        <v>11886.4643</v>
      </c>
      <c r="J14" s="65">
        <v>10.3095705992794</v>
      </c>
      <c r="K14" s="66"/>
      <c r="L14" s="66"/>
      <c r="M14" s="66"/>
      <c r="N14" s="64">
        <v>2840523.4859000002</v>
      </c>
      <c r="O14" s="64">
        <v>16254523.2082</v>
      </c>
      <c r="P14" s="64">
        <v>2229</v>
      </c>
      <c r="Q14" s="64">
        <v>2383</v>
      </c>
      <c r="R14" s="65">
        <v>-6.4624422996223299</v>
      </c>
      <c r="S14" s="64">
        <v>51.725184073575598</v>
      </c>
      <c r="T14" s="64">
        <v>52.185221821233696</v>
      </c>
      <c r="U14" s="67">
        <v>-0.88938832388450395</v>
      </c>
      <c r="V14" s="50"/>
      <c r="W14" s="50"/>
    </row>
    <row r="15" spans="1:23" ht="14.25" thickBot="1">
      <c r="A15" s="45"/>
      <c r="B15" s="34" t="s">
        <v>13</v>
      </c>
      <c r="C15" s="35"/>
      <c r="D15" s="64">
        <v>79256.132599999997</v>
      </c>
      <c r="E15" s="64">
        <v>108959</v>
      </c>
      <c r="F15" s="65">
        <v>72.739408951991095</v>
      </c>
      <c r="G15" s="66"/>
      <c r="H15" s="66"/>
      <c r="I15" s="64">
        <v>9950.3449000000001</v>
      </c>
      <c r="J15" s="65">
        <v>12.5546687348709</v>
      </c>
      <c r="K15" s="66"/>
      <c r="L15" s="66"/>
      <c r="M15" s="66"/>
      <c r="N15" s="64">
        <v>1882670.4068</v>
      </c>
      <c r="O15" s="64">
        <v>10890221.318</v>
      </c>
      <c r="P15" s="64">
        <v>4052</v>
      </c>
      <c r="Q15" s="64">
        <v>4209</v>
      </c>
      <c r="R15" s="65">
        <v>-3.73010216203373</v>
      </c>
      <c r="S15" s="64">
        <v>19.559756317867699</v>
      </c>
      <c r="T15" s="64">
        <v>19.150463958184801</v>
      </c>
      <c r="U15" s="67">
        <v>2.09252279543478</v>
      </c>
      <c r="V15" s="50"/>
      <c r="W15" s="50"/>
    </row>
    <row r="16" spans="1:23" ht="14.25" thickBot="1">
      <c r="A16" s="45"/>
      <c r="B16" s="34" t="s">
        <v>14</v>
      </c>
      <c r="C16" s="35"/>
      <c r="D16" s="64">
        <v>767942.11349999998</v>
      </c>
      <c r="E16" s="64">
        <v>805690</v>
      </c>
      <c r="F16" s="65">
        <v>95.314837406446699</v>
      </c>
      <c r="G16" s="66"/>
      <c r="H16" s="66"/>
      <c r="I16" s="64">
        <v>75592.911600000007</v>
      </c>
      <c r="J16" s="65">
        <v>9.8435689710354701</v>
      </c>
      <c r="K16" s="66"/>
      <c r="L16" s="66"/>
      <c r="M16" s="66"/>
      <c r="N16" s="64">
        <v>18398721.415800001</v>
      </c>
      <c r="O16" s="64">
        <v>94333576.260499999</v>
      </c>
      <c r="P16" s="64">
        <v>58965</v>
      </c>
      <c r="Q16" s="64">
        <v>58426</v>
      </c>
      <c r="R16" s="65">
        <v>0.92253448807038096</v>
      </c>
      <c r="S16" s="64">
        <v>13.0236939455609</v>
      </c>
      <c r="T16" s="64">
        <v>13.4856403056858</v>
      </c>
      <c r="U16" s="67">
        <v>-3.5469687943822801</v>
      </c>
      <c r="V16" s="50"/>
      <c r="W16" s="50"/>
    </row>
    <row r="17" spans="1:23" ht="12" thickBot="1">
      <c r="A17" s="45"/>
      <c r="B17" s="34" t="s">
        <v>15</v>
      </c>
      <c r="C17" s="35"/>
      <c r="D17" s="64">
        <v>775481.06409999996</v>
      </c>
      <c r="E17" s="64">
        <v>674658</v>
      </c>
      <c r="F17" s="65">
        <v>114.944322026864</v>
      </c>
      <c r="G17" s="66"/>
      <c r="H17" s="66"/>
      <c r="I17" s="64">
        <v>58828.973899999997</v>
      </c>
      <c r="J17" s="65">
        <v>7.5861264218327698</v>
      </c>
      <c r="K17" s="66"/>
      <c r="L17" s="66"/>
      <c r="M17" s="66"/>
      <c r="N17" s="64">
        <v>11612464.8234</v>
      </c>
      <c r="O17" s="64">
        <v>65403675.867700003</v>
      </c>
      <c r="P17" s="64">
        <v>13817</v>
      </c>
      <c r="Q17" s="64">
        <v>12770</v>
      </c>
      <c r="R17" s="65">
        <v>8.1989036805011803</v>
      </c>
      <c r="S17" s="64">
        <v>56.125140341608201</v>
      </c>
      <c r="T17" s="64">
        <v>40.521473899765098</v>
      </c>
      <c r="U17" s="67">
        <v>27.8015633401907</v>
      </c>
      <c r="V17" s="49"/>
      <c r="W17" s="49"/>
    </row>
    <row r="18" spans="1:23" ht="12" thickBot="1">
      <c r="A18" s="45"/>
      <c r="B18" s="34" t="s">
        <v>16</v>
      </c>
      <c r="C18" s="35"/>
      <c r="D18" s="64">
        <v>1661309.0954</v>
      </c>
      <c r="E18" s="64">
        <v>2171309</v>
      </c>
      <c r="F18" s="65">
        <v>76.511868895675406</v>
      </c>
      <c r="G18" s="66"/>
      <c r="H18" s="66"/>
      <c r="I18" s="64">
        <v>224322.58300000001</v>
      </c>
      <c r="J18" s="65">
        <v>13.502760179976599</v>
      </c>
      <c r="K18" s="66"/>
      <c r="L18" s="66"/>
      <c r="M18" s="66"/>
      <c r="N18" s="64">
        <v>37726469.936099999</v>
      </c>
      <c r="O18" s="64">
        <v>169096124.43329999</v>
      </c>
      <c r="P18" s="64">
        <v>92608</v>
      </c>
      <c r="Q18" s="64">
        <v>93915</v>
      </c>
      <c r="R18" s="65">
        <v>-1.3916839695469301</v>
      </c>
      <c r="S18" s="64">
        <v>17.939153155235001</v>
      </c>
      <c r="T18" s="64">
        <v>18.0335810466912</v>
      </c>
      <c r="U18" s="67">
        <v>-0.52637875734191297</v>
      </c>
      <c r="V18" s="49"/>
      <c r="W18" s="49"/>
    </row>
    <row r="19" spans="1:23" ht="12" thickBot="1">
      <c r="A19" s="45"/>
      <c r="B19" s="34" t="s">
        <v>17</v>
      </c>
      <c r="C19" s="35"/>
      <c r="D19" s="64">
        <v>696760.67310000001</v>
      </c>
      <c r="E19" s="64">
        <v>575192</v>
      </c>
      <c r="F19" s="65">
        <v>121.135320571218</v>
      </c>
      <c r="G19" s="66"/>
      <c r="H19" s="66"/>
      <c r="I19" s="64">
        <v>44827.254999999997</v>
      </c>
      <c r="J19" s="65">
        <v>6.4336660679421502</v>
      </c>
      <c r="K19" s="66"/>
      <c r="L19" s="66"/>
      <c r="M19" s="66"/>
      <c r="N19" s="64">
        <v>10908682.3412</v>
      </c>
      <c r="O19" s="64">
        <v>58531231.807300001</v>
      </c>
      <c r="P19" s="64">
        <v>11359</v>
      </c>
      <c r="Q19" s="64">
        <v>10451</v>
      </c>
      <c r="R19" s="65">
        <v>8.6881638120754001</v>
      </c>
      <c r="S19" s="64">
        <v>61.339965938903099</v>
      </c>
      <c r="T19" s="64">
        <v>42.029306937135203</v>
      </c>
      <c r="U19" s="67">
        <v>31.481365706987901</v>
      </c>
      <c r="V19" s="49"/>
      <c r="W19" s="49"/>
    </row>
    <row r="20" spans="1:23" ht="12" thickBot="1">
      <c r="A20" s="45"/>
      <c r="B20" s="34" t="s">
        <v>18</v>
      </c>
      <c r="C20" s="35"/>
      <c r="D20" s="64">
        <v>831243.59970000002</v>
      </c>
      <c r="E20" s="64">
        <v>1133078</v>
      </c>
      <c r="F20" s="65">
        <v>73.361551428939606</v>
      </c>
      <c r="G20" s="66"/>
      <c r="H20" s="66"/>
      <c r="I20" s="64">
        <v>11693.6693</v>
      </c>
      <c r="J20" s="65">
        <v>1.40676804058645</v>
      </c>
      <c r="K20" s="66"/>
      <c r="L20" s="66"/>
      <c r="M20" s="66"/>
      <c r="N20" s="64">
        <v>19375643.4452</v>
      </c>
      <c r="O20" s="64">
        <v>98686566.965800002</v>
      </c>
      <c r="P20" s="64">
        <v>35128</v>
      </c>
      <c r="Q20" s="64">
        <v>34958</v>
      </c>
      <c r="R20" s="65">
        <v>0.48629784312603802</v>
      </c>
      <c r="S20" s="64">
        <v>23.6632771492826</v>
      </c>
      <c r="T20" s="64">
        <v>24.7898778591453</v>
      </c>
      <c r="U20" s="67">
        <v>-4.7609665506401999</v>
      </c>
      <c r="V20" s="49"/>
      <c r="W20" s="49"/>
    </row>
    <row r="21" spans="1:23" ht="12" thickBot="1">
      <c r="A21" s="45"/>
      <c r="B21" s="34" t="s">
        <v>19</v>
      </c>
      <c r="C21" s="35"/>
      <c r="D21" s="64">
        <v>373931.21019999997</v>
      </c>
      <c r="E21" s="64">
        <v>405085</v>
      </c>
      <c r="F21" s="65">
        <v>92.309320315489302</v>
      </c>
      <c r="G21" s="66"/>
      <c r="H21" s="66"/>
      <c r="I21" s="64">
        <v>26613.683099999998</v>
      </c>
      <c r="J21" s="65">
        <v>7.1172671266903498</v>
      </c>
      <c r="K21" s="66"/>
      <c r="L21" s="66"/>
      <c r="M21" s="66"/>
      <c r="N21" s="64">
        <v>7312995.1031999998</v>
      </c>
      <c r="O21" s="64">
        <v>35378514.4749</v>
      </c>
      <c r="P21" s="64">
        <v>36653</v>
      </c>
      <c r="Q21" s="64">
        <v>32560</v>
      </c>
      <c r="R21" s="65">
        <v>12.5706388206388</v>
      </c>
      <c r="S21" s="64">
        <v>10.201926450767999</v>
      </c>
      <c r="T21" s="64">
        <v>10.068119410319399</v>
      </c>
      <c r="U21" s="67">
        <v>1.31158601362522</v>
      </c>
      <c r="V21" s="49"/>
      <c r="W21" s="49"/>
    </row>
    <row r="22" spans="1:23" ht="12" thickBot="1">
      <c r="A22" s="45"/>
      <c r="B22" s="34" t="s">
        <v>20</v>
      </c>
      <c r="C22" s="35"/>
      <c r="D22" s="64">
        <v>1115007.3097999999</v>
      </c>
      <c r="E22" s="64">
        <v>1027652</v>
      </c>
      <c r="F22" s="65">
        <v>108.500475822555</v>
      </c>
      <c r="G22" s="66"/>
      <c r="H22" s="66"/>
      <c r="I22" s="64">
        <v>137710.5472</v>
      </c>
      <c r="J22" s="65">
        <v>12.3506407527231</v>
      </c>
      <c r="K22" s="66"/>
      <c r="L22" s="66"/>
      <c r="M22" s="66"/>
      <c r="N22" s="64">
        <v>25401226.514800001</v>
      </c>
      <c r="O22" s="64">
        <v>127034563.7675</v>
      </c>
      <c r="P22" s="64">
        <v>75757</v>
      </c>
      <c r="Q22" s="64">
        <v>73618</v>
      </c>
      <c r="R22" s="65">
        <v>2.9055394061234998</v>
      </c>
      <c r="S22" s="64">
        <v>14.718208347743399</v>
      </c>
      <c r="T22" s="64">
        <v>14.5616117525605</v>
      </c>
      <c r="U22" s="67">
        <v>1.0639650661483699</v>
      </c>
      <c r="V22" s="49"/>
      <c r="W22" s="49"/>
    </row>
    <row r="23" spans="1:23" ht="12" thickBot="1">
      <c r="A23" s="45"/>
      <c r="B23" s="34" t="s">
        <v>21</v>
      </c>
      <c r="C23" s="35"/>
      <c r="D23" s="64">
        <v>2432877.5906000002</v>
      </c>
      <c r="E23" s="64">
        <v>2481511</v>
      </c>
      <c r="F23" s="65">
        <v>98.040169501565799</v>
      </c>
      <c r="G23" s="66"/>
      <c r="H23" s="66"/>
      <c r="I23" s="64">
        <v>138757.7905</v>
      </c>
      <c r="J23" s="65">
        <v>5.70344315867447</v>
      </c>
      <c r="K23" s="66"/>
      <c r="L23" s="66"/>
      <c r="M23" s="66"/>
      <c r="N23" s="64">
        <v>50994668.473700002</v>
      </c>
      <c r="O23" s="64">
        <v>257529471.6981</v>
      </c>
      <c r="P23" s="64">
        <v>84045</v>
      </c>
      <c r="Q23" s="64">
        <v>79746</v>
      </c>
      <c r="R23" s="65">
        <v>5.3908659995485699</v>
      </c>
      <c r="S23" s="64">
        <v>28.9473209661491</v>
      </c>
      <c r="T23" s="64">
        <v>28.212894908835601</v>
      </c>
      <c r="U23" s="67">
        <v>2.5371123572104302</v>
      </c>
      <c r="V23" s="49"/>
      <c r="W23" s="49"/>
    </row>
    <row r="24" spans="1:23" ht="12" thickBot="1">
      <c r="A24" s="45"/>
      <c r="B24" s="34" t="s">
        <v>22</v>
      </c>
      <c r="C24" s="35"/>
      <c r="D24" s="64">
        <v>305747.56679999997</v>
      </c>
      <c r="E24" s="64">
        <v>430835</v>
      </c>
      <c r="F24" s="65">
        <v>70.966278691378406</v>
      </c>
      <c r="G24" s="66"/>
      <c r="H24" s="66"/>
      <c r="I24" s="64">
        <v>51507.276100000003</v>
      </c>
      <c r="J24" s="65">
        <v>16.846340475930202</v>
      </c>
      <c r="K24" s="66"/>
      <c r="L24" s="66"/>
      <c r="M24" s="66"/>
      <c r="N24" s="64">
        <v>7105287.0444</v>
      </c>
      <c r="O24" s="64">
        <v>30333614.5491</v>
      </c>
      <c r="P24" s="64">
        <v>34770</v>
      </c>
      <c r="Q24" s="64">
        <v>36690</v>
      </c>
      <c r="R24" s="65">
        <v>-5.2330335241210104</v>
      </c>
      <c r="S24" s="64">
        <v>8.7934301639344294</v>
      </c>
      <c r="T24" s="64">
        <v>9.0480247942218597</v>
      </c>
      <c r="U24" s="67">
        <v>-2.89528233625638</v>
      </c>
      <c r="V24" s="49"/>
      <c r="W24" s="49"/>
    </row>
    <row r="25" spans="1:23" ht="12" thickBot="1">
      <c r="A25" s="45"/>
      <c r="B25" s="34" t="s">
        <v>23</v>
      </c>
      <c r="C25" s="35"/>
      <c r="D25" s="64">
        <v>193741.2101</v>
      </c>
      <c r="E25" s="64">
        <v>241829</v>
      </c>
      <c r="F25" s="65">
        <v>80.114961439694994</v>
      </c>
      <c r="G25" s="66"/>
      <c r="H25" s="66"/>
      <c r="I25" s="64">
        <v>17758.248800000001</v>
      </c>
      <c r="J25" s="65">
        <v>9.1659636020824102</v>
      </c>
      <c r="K25" s="66"/>
      <c r="L25" s="66"/>
      <c r="M25" s="66"/>
      <c r="N25" s="64">
        <v>4823643.7849000003</v>
      </c>
      <c r="O25" s="64">
        <v>22462875.3708</v>
      </c>
      <c r="P25" s="64">
        <v>16930</v>
      </c>
      <c r="Q25" s="64">
        <v>18767</v>
      </c>
      <c r="R25" s="65">
        <v>-9.7884584643256805</v>
      </c>
      <c r="S25" s="64">
        <v>11.443662734790299</v>
      </c>
      <c r="T25" s="64">
        <v>11.365193541855399</v>
      </c>
      <c r="U25" s="67">
        <v>0.68569997869975197</v>
      </c>
      <c r="V25" s="49"/>
      <c r="W25" s="49"/>
    </row>
    <row r="26" spans="1:23" ht="12" thickBot="1">
      <c r="A26" s="45"/>
      <c r="B26" s="34" t="s">
        <v>24</v>
      </c>
      <c r="C26" s="35"/>
      <c r="D26" s="64">
        <v>420458.27750000003</v>
      </c>
      <c r="E26" s="64">
        <v>514794</v>
      </c>
      <c r="F26" s="65">
        <v>81.675054002183401</v>
      </c>
      <c r="G26" s="66"/>
      <c r="H26" s="66"/>
      <c r="I26" s="64">
        <v>83477.007899999997</v>
      </c>
      <c r="J26" s="65">
        <v>19.8538148413549</v>
      </c>
      <c r="K26" s="66"/>
      <c r="L26" s="66"/>
      <c r="M26" s="66"/>
      <c r="N26" s="64">
        <v>11910704.716600001</v>
      </c>
      <c r="O26" s="64">
        <v>59952797.612599999</v>
      </c>
      <c r="P26" s="64">
        <v>34252</v>
      </c>
      <c r="Q26" s="64">
        <v>36033</v>
      </c>
      <c r="R26" s="65">
        <v>-4.9426914217522899</v>
      </c>
      <c r="S26" s="64">
        <v>12.2754372737358</v>
      </c>
      <c r="T26" s="64">
        <v>11.494884636305599</v>
      </c>
      <c r="U26" s="67">
        <v>6.3586544415837496</v>
      </c>
      <c r="V26" s="49"/>
      <c r="W26" s="49"/>
    </row>
    <row r="27" spans="1:23" ht="12" thickBot="1">
      <c r="A27" s="45"/>
      <c r="B27" s="34" t="s">
        <v>25</v>
      </c>
      <c r="C27" s="35"/>
      <c r="D27" s="64">
        <v>267321.12079999998</v>
      </c>
      <c r="E27" s="64">
        <v>379854</v>
      </c>
      <c r="F27" s="65">
        <v>70.374702069742597</v>
      </c>
      <c r="G27" s="66"/>
      <c r="H27" s="66"/>
      <c r="I27" s="64">
        <v>79627.619200000001</v>
      </c>
      <c r="J27" s="65">
        <v>29.787253233752001</v>
      </c>
      <c r="K27" s="66"/>
      <c r="L27" s="66"/>
      <c r="M27" s="66"/>
      <c r="N27" s="64">
        <v>5584848.6782</v>
      </c>
      <c r="O27" s="64">
        <v>25134251.703400001</v>
      </c>
      <c r="P27" s="64">
        <v>39639</v>
      </c>
      <c r="Q27" s="64">
        <v>42233</v>
      </c>
      <c r="R27" s="65">
        <v>-6.1421163545095103</v>
      </c>
      <c r="S27" s="64">
        <v>6.7438916420696797</v>
      </c>
      <c r="T27" s="64">
        <v>6.8541914142968796</v>
      </c>
      <c r="U27" s="67">
        <v>-1.63555077811642</v>
      </c>
      <c r="V27" s="49"/>
      <c r="W27" s="49"/>
    </row>
    <row r="28" spans="1:23" ht="12" thickBot="1">
      <c r="A28" s="45"/>
      <c r="B28" s="34" t="s">
        <v>26</v>
      </c>
      <c r="C28" s="35"/>
      <c r="D28" s="64">
        <v>797119.55740000005</v>
      </c>
      <c r="E28" s="64">
        <v>967979</v>
      </c>
      <c r="F28" s="65">
        <v>82.348848208483901</v>
      </c>
      <c r="G28" s="66"/>
      <c r="H28" s="66"/>
      <c r="I28" s="64">
        <v>59871.095399999998</v>
      </c>
      <c r="J28" s="65">
        <v>7.5109304299701503</v>
      </c>
      <c r="K28" s="66"/>
      <c r="L28" s="66"/>
      <c r="M28" s="66"/>
      <c r="N28" s="64">
        <v>19583641.529599998</v>
      </c>
      <c r="O28" s="64">
        <v>87649605.454999998</v>
      </c>
      <c r="P28" s="64">
        <v>45793</v>
      </c>
      <c r="Q28" s="64">
        <v>48484</v>
      </c>
      <c r="R28" s="65">
        <v>-5.5502846299810296</v>
      </c>
      <c r="S28" s="64">
        <v>17.407017609678299</v>
      </c>
      <c r="T28" s="64">
        <v>17.845093886642999</v>
      </c>
      <c r="U28" s="67">
        <v>-2.5166647543408498</v>
      </c>
      <c r="V28" s="49"/>
      <c r="W28" s="49"/>
    </row>
    <row r="29" spans="1:23" ht="12" thickBot="1">
      <c r="A29" s="45"/>
      <c r="B29" s="34" t="s">
        <v>27</v>
      </c>
      <c r="C29" s="35"/>
      <c r="D29" s="64">
        <v>602842.45779999997</v>
      </c>
      <c r="E29" s="64">
        <v>642473</v>
      </c>
      <c r="F29" s="65">
        <v>93.831563007317001</v>
      </c>
      <c r="G29" s="66"/>
      <c r="H29" s="66"/>
      <c r="I29" s="64">
        <v>104247.27830000001</v>
      </c>
      <c r="J29" s="65">
        <v>17.292623794355499</v>
      </c>
      <c r="K29" s="66"/>
      <c r="L29" s="66"/>
      <c r="M29" s="66"/>
      <c r="N29" s="64">
        <v>14477680.5483</v>
      </c>
      <c r="O29" s="64">
        <v>62618086.479199998</v>
      </c>
      <c r="P29" s="64">
        <v>98470</v>
      </c>
      <c r="Q29" s="64">
        <v>102107</v>
      </c>
      <c r="R29" s="65">
        <v>-3.5619497194119898</v>
      </c>
      <c r="S29" s="64">
        <v>6.1220925946988896</v>
      </c>
      <c r="T29" s="64">
        <v>6.1062063854583899</v>
      </c>
      <c r="U29" s="67">
        <v>0.25948985571136901</v>
      </c>
      <c r="V29" s="49"/>
      <c r="W29" s="49"/>
    </row>
    <row r="30" spans="1:23" ht="12" thickBot="1">
      <c r="A30" s="45"/>
      <c r="B30" s="34" t="s">
        <v>28</v>
      </c>
      <c r="C30" s="35"/>
      <c r="D30" s="64">
        <v>1086374.3402</v>
      </c>
      <c r="E30" s="64">
        <v>1028693</v>
      </c>
      <c r="F30" s="65">
        <v>105.607245329753</v>
      </c>
      <c r="G30" s="66"/>
      <c r="H30" s="66"/>
      <c r="I30" s="64">
        <v>192904.7451</v>
      </c>
      <c r="J30" s="65">
        <v>17.756747187575002</v>
      </c>
      <c r="K30" s="66"/>
      <c r="L30" s="66"/>
      <c r="M30" s="66"/>
      <c r="N30" s="64">
        <v>26736024.791499998</v>
      </c>
      <c r="O30" s="64">
        <v>129116217.28210001</v>
      </c>
      <c r="P30" s="64">
        <v>79866</v>
      </c>
      <c r="Q30" s="64">
        <v>83854</v>
      </c>
      <c r="R30" s="65">
        <v>-4.7558852290886504</v>
      </c>
      <c r="S30" s="64">
        <v>13.6024633786593</v>
      </c>
      <c r="T30" s="64">
        <v>13.846634171297699</v>
      </c>
      <c r="U30" s="67">
        <v>-1.7950483367707999</v>
      </c>
      <c r="V30" s="49"/>
      <c r="W30" s="49"/>
    </row>
    <row r="31" spans="1:23" ht="12" thickBot="1">
      <c r="A31" s="45"/>
      <c r="B31" s="34" t="s">
        <v>29</v>
      </c>
      <c r="C31" s="35"/>
      <c r="D31" s="64">
        <v>653370.97560000001</v>
      </c>
      <c r="E31" s="64">
        <v>744843</v>
      </c>
      <c r="F31" s="65">
        <v>87.7192879036253</v>
      </c>
      <c r="G31" s="66"/>
      <c r="H31" s="66"/>
      <c r="I31" s="64">
        <v>49630.654300000002</v>
      </c>
      <c r="J31" s="65">
        <v>7.5960910651752602</v>
      </c>
      <c r="K31" s="66"/>
      <c r="L31" s="66"/>
      <c r="M31" s="66"/>
      <c r="N31" s="64">
        <v>17759650.2962</v>
      </c>
      <c r="O31" s="64">
        <v>94706023.155300006</v>
      </c>
      <c r="P31" s="64">
        <v>32132</v>
      </c>
      <c r="Q31" s="64">
        <v>31407</v>
      </c>
      <c r="R31" s="65">
        <v>2.3084025854108998</v>
      </c>
      <c r="S31" s="64">
        <v>20.3339653803062</v>
      </c>
      <c r="T31" s="64">
        <v>21.223504352532899</v>
      </c>
      <c r="U31" s="67">
        <v>-4.3746458479179404</v>
      </c>
      <c r="V31" s="49"/>
      <c r="W31" s="49"/>
    </row>
    <row r="32" spans="1:23" ht="12" thickBot="1">
      <c r="A32" s="45"/>
      <c r="B32" s="34" t="s">
        <v>30</v>
      </c>
      <c r="C32" s="35"/>
      <c r="D32" s="64">
        <v>133607.96400000001</v>
      </c>
      <c r="E32" s="64">
        <v>165033</v>
      </c>
      <c r="F32" s="65">
        <v>80.958331969969706</v>
      </c>
      <c r="G32" s="66"/>
      <c r="H32" s="66"/>
      <c r="I32" s="64">
        <v>34362.449500000002</v>
      </c>
      <c r="J32" s="65">
        <v>25.718863210878698</v>
      </c>
      <c r="K32" s="66"/>
      <c r="L32" s="66"/>
      <c r="M32" s="66"/>
      <c r="N32" s="64">
        <v>2904280.523</v>
      </c>
      <c r="O32" s="64">
        <v>15279442.5143</v>
      </c>
      <c r="P32" s="64">
        <v>28264</v>
      </c>
      <c r="Q32" s="64">
        <v>29558</v>
      </c>
      <c r="R32" s="65">
        <v>-4.3778334122741702</v>
      </c>
      <c r="S32" s="64">
        <v>4.7271427964902397</v>
      </c>
      <c r="T32" s="64">
        <v>4.8320186379322001</v>
      </c>
      <c r="U32" s="67">
        <v>-2.2185883938144202</v>
      </c>
      <c r="V32" s="49"/>
      <c r="W32" s="49"/>
    </row>
    <row r="33" spans="1:23" ht="12" thickBot="1">
      <c r="A33" s="45"/>
      <c r="B33" s="34" t="s">
        <v>31</v>
      </c>
      <c r="C33" s="35"/>
      <c r="D33" s="64">
        <v>142.90610000000001</v>
      </c>
      <c r="E33" s="66"/>
      <c r="F33" s="66"/>
      <c r="G33" s="66"/>
      <c r="H33" s="66"/>
      <c r="I33" s="64">
        <v>29.984500000000001</v>
      </c>
      <c r="J33" s="65">
        <v>20.981959482485401</v>
      </c>
      <c r="K33" s="66"/>
      <c r="L33" s="66"/>
      <c r="M33" s="66"/>
      <c r="N33" s="64">
        <v>3329.1639</v>
      </c>
      <c r="O33" s="64">
        <v>12998.673000000001</v>
      </c>
      <c r="P33" s="64">
        <v>23</v>
      </c>
      <c r="Q33" s="64">
        <v>24</v>
      </c>
      <c r="R33" s="65">
        <v>-4.1666666666666599</v>
      </c>
      <c r="S33" s="64">
        <v>6.2133086956521799</v>
      </c>
      <c r="T33" s="64">
        <v>8.7403958333333307</v>
      </c>
      <c r="U33" s="67">
        <v>-40.672164565869899</v>
      </c>
      <c r="V33" s="49"/>
      <c r="W33" s="49"/>
    </row>
    <row r="34" spans="1:23" ht="12" thickBot="1">
      <c r="A34" s="45"/>
      <c r="B34" s="34" t="s">
        <v>40</v>
      </c>
      <c r="C34" s="35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4">
        <v>3.9</v>
      </c>
      <c r="O34" s="64">
        <v>25.9</v>
      </c>
      <c r="P34" s="66"/>
      <c r="Q34" s="66"/>
      <c r="R34" s="66"/>
      <c r="S34" s="66"/>
      <c r="T34" s="66"/>
      <c r="U34" s="68"/>
      <c r="V34" s="49"/>
      <c r="W34" s="49"/>
    </row>
    <row r="35" spans="1:23" ht="12" thickBot="1">
      <c r="A35" s="45"/>
      <c r="B35" s="34" t="s">
        <v>32</v>
      </c>
      <c r="C35" s="35"/>
      <c r="D35" s="64">
        <v>142937.53030000001</v>
      </c>
      <c r="E35" s="64">
        <v>155611</v>
      </c>
      <c r="F35" s="65">
        <v>91.855672349641097</v>
      </c>
      <c r="G35" s="66"/>
      <c r="H35" s="66"/>
      <c r="I35" s="64">
        <v>18829.592799999999</v>
      </c>
      <c r="J35" s="65">
        <v>13.173302183464401</v>
      </c>
      <c r="K35" s="66"/>
      <c r="L35" s="66"/>
      <c r="M35" s="66"/>
      <c r="N35" s="64">
        <v>3551042.1293000001</v>
      </c>
      <c r="O35" s="64">
        <v>11340341.628900001</v>
      </c>
      <c r="P35" s="64">
        <v>12441</v>
      </c>
      <c r="Q35" s="64">
        <v>13504</v>
      </c>
      <c r="R35" s="65">
        <v>-7.8717417061611403</v>
      </c>
      <c r="S35" s="64">
        <v>11.489231597138501</v>
      </c>
      <c r="T35" s="64">
        <v>11.4767894327607</v>
      </c>
      <c r="U35" s="67">
        <v>0.10829413849509199</v>
      </c>
      <c r="V35" s="49"/>
      <c r="W35" s="49"/>
    </row>
    <row r="36" spans="1:23" ht="12" customHeight="1" thickBot="1">
      <c r="A36" s="45"/>
      <c r="B36" s="34" t="s">
        <v>41</v>
      </c>
      <c r="C36" s="35"/>
      <c r="D36" s="66"/>
      <c r="E36" s="64">
        <v>631431</v>
      </c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8"/>
      <c r="V36" s="49"/>
      <c r="W36" s="49"/>
    </row>
    <row r="37" spans="1:23" ht="12" thickBot="1">
      <c r="A37" s="45"/>
      <c r="B37" s="34" t="s">
        <v>42</v>
      </c>
      <c r="C37" s="35"/>
      <c r="D37" s="66"/>
      <c r="E37" s="64">
        <v>271111</v>
      </c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8"/>
      <c r="V37" s="49"/>
      <c r="W37" s="49"/>
    </row>
    <row r="38" spans="1:23" ht="12" thickBot="1">
      <c r="A38" s="45"/>
      <c r="B38" s="34" t="s">
        <v>43</v>
      </c>
      <c r="C38" s="35"/>
      <c r="D38" s="66"/>
      <c r="E38" s="64">
        <v>295692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8"/>
      <c r="V38" s="49"/>
      <c r="W38" s="49"/>
    </row>
    <row r="39" spans="1:23" ht="12" customHeight="1" thickBot="1">
      <c r="A39" s="45"/>
      <c r="B39" s="34" t="s">
        <v>33</v>
      </c>
      <c r="C39" s="35"/>
      <c r="D39" s="64">
        <v>287628.20630000002</v>
      </c>
      <c r="E39" s="64">
        <v>429901</v>
      </c>
      <c r="F39" s="65">
        <v>66.905684401757597</v>
      </c>
      <c r="G39" s="66"/>
      <c r="H39" s="66"/>
      <c r="I39" s="64">
        <v>15084.6494</v>
      </c>
      <c r="J39" s="65">
        <v>5.2444958698753297</v>
      </c>
      <c r="K39" s="66"/>
      <c r="L39" s="66"/>
      <c r="M39" s="66"/>
      <c r="N39" s="64">
        <v>7026568.1961000003</v>
      </c>
      <c r="O39" s="64">
        <v>35006204.710500002</v>
      </c>
      <c r="P39" s="64">
        <v>508</v>
      </c>
      <c r="Q39" s="64">
        <v>496</v>
      </c>
      <c r="R39" s="65">
        <v>2.4193548387096802</v>
      </c>
      <c r="S39" s="64">
        <v>566.19725649606301</v>
      </c>
      <c r="T39" s="64">
        <v>673.44741028225803</v>
      </c>
      <c r="U39" s="67">
        <v>-18.942188884827399</v>
      </c>
      <c r="V39" s="49"/>
      <c r="W39" s="49"/>
    </row>
    <row r="40" spans="1:23" ht="12" thickBot="1">
      <c r="A40" s="45"/>
      <c r="B40" s="34" t="s">
        <v>34</v>
      </c>
      <c r="C40" s="35"/>
      <c r="D40" s="64">
        <v>344341.07929999998</v>
      </c>
      <c r="E40" s="64">
        <v>461498</v>
      </c>
      <c r="F40" s="65">
        <v>74.613774989274106</v>
      </c>
      <c r="G40" s="66"/>
      <c r="H40" s="66"/>
      <c r="I40" s="64">
        <v>24414.4843</v>
      </c>
      <c r="J40" s="65">
        <v>7.0902038030523196</v>
      </c>
      <c r="K40" s="66"/>
      <c r="L40" s="66"/>
      <c r="M40" s="66"/>
      <c r="N40" s="64">
        <v>8207093.3501000004</v>
      </c>
      <c r="O40" s="64">
        <v>49051491.796899997</v>
      </c>
      <c r="P40" s="64">
        <v>1768</v>
      </c>
      <c r="Q40" s="64">
        <v>1664</v>
      </c>
      <c r="R40" s="65">
        <v>6.25</v>
      </c>
      <c r="S40" s="64">
        <v>194.763053902715</v>
      </c>
      <c r="T40" s="64">
        <v>187.75714116586499</v>
      </c>
      <c r="U40" s="67">
        <v>3.5971466848887301</v>
      </c>
      <c r="V40" s="49"/>
      <c r="W40" s="49"/>
    </row>
    <row r="41" spans="1:23" ht="12" thickBot="1">
      <c r="A41" s="45"/>
      <c r="B41" s="34" t="s">
        <v>44</v>
      </c>
      <c r="C41" s="35"/>
      <c r="D41" s="66"/>
      <c r="E41" s="64">
        <v>172325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8"/>
      <c r="V41" s="49"/>
      <c r="W41" s="49"/>
    </row>
    <row r="42" spans="1:23" ht="12" thickBot="1">
      <c r="A42" s="45"/>
      <c r="B42" s="34" t="s">
        <v>45</v>
      </c>
      <c r="C42" s="35"/>
      <c r="D42" s="66"/>
      <c r="E42" s="64">
        <v>76866</v>
      </c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8"/>
      <c r="V42" s="49"/>
      <c r="W42" s="49"/>
    </row>
    <row r="43" spans="1:23" ht="12" thickBot="1">
      <c r="A43" s="46"/>
      <c r="B43" s="34" t="s">
        <v>35</v>
      </c>
      <c r="C43" s="35"/>
      <c r="D43" s="69">
        <v>15784.7803</v>
      </c>
      <c r="E43" s="70"/>
      <c r="F43" s="70"/>
      <c r="G43" s="70"/>
      <c r="H43" s="70"/>
      <c r="I43" s="69">
        <v>2846.9279000000001</v>
      </c>
      <c r="J43" s="71">
        <v>18.0359044971947</v>
      </c>
      <c r="K43" s="70"/>
      <c r="L43" s="70"/>
      <c r="M43" s="70"/>
      <c r="N43" s="69">
        <v>665841.68850000005</v>
      </c>
      <c r="O43" s="69">
        <v>4247008.4506000001</v>
      </c>
      <c r="P43" s="69">
        <v>36</v>
      </c>
      <c r="Q43" s="69">
        <v>47</v>
      </c>
      <c r="R43" s="71">
        <v>-23.404255319148898</v>
      </c>
      <c r="S43" s="69">
        <v>438.46611944444498</v>
      </c>
      <c r="T43" s="69">
        <v>737.95710851063802</v>
      </c>
      <c r="U43" s="72">
        <v>-68.304248785667198</v>
      </c>
      <c r="V43" s="49"/>
      <c r="W43" s="49"/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sqref="A1:H31"/>
    </sheetView>
  </sheetViews>
  <sheetFormatPr defaultRowHeight="13.5"/>
  <cols>
    <col min="1" max="1" width="9" style="28"/>
    <col min="2" max="2" width="9" style="29"/>
    <col min="3" max="3" width="9" style="28"/>
    <col min="4" max="4" width="9.5" style="28" bestFit="1" customWidth="1"/>
    <col min="5" max="8" width="9" style="28"/>
    <col min="9" max="16384" width="9" style="3"/>
  </cols>
  <sheetData>
    <row r="1" spans="1:8">
      <c r="A1" s="48" t="s">
        <v>53</v>
      </c>
      <c r="B1" s="48" t="s">
        <v>36</v>
      </c>
      <c r="C1" s="48" t="s">
        <v>37</v>
      </c>
      <c r="D1" s="48" t="s">
        <v>38</v>
      </c>
      <c r="E1" s="48" t="s">
        <v>39</v>
      </c>
      <c r="F1" s="48" t="s">
        <v>46</v>
      </c>
      <c r="G1" s="48" t="s">
        <v>39</v>
      </c>
      <c r="H1" s="48" t="s">
        <v>47</v>
      </c>
    </row>
    <row r="2" spans="1:8">
      <c r="A2" s="47" t="s">
        <v>71</v>
      </c>
      <c r="B2" s="47">
        <v>12</v>
      </c>
      <c r="C2" s="47">
        <v>53776</v>
      </c>
      <c r="D2" s="47">
        <v>541146.99099572597</v>
      </c>
      <c r="E2" s="47">
        <v>428273.50253333303</v>
      </c>
      <c r="F2" s="47">
        <v>112873.488462393</v>
      </c>
      <c r="G2" s="47">
        <v>428273.50253333303</v>
      </c>
      <c r="H2" s="47">
        <v>0.20858193862392699</v>
      </c>
    </row>
    <row r="3" spans="1:8">
      <c r="A3" s="47" t="s">
        <v>72</v>
      </c>
      <c r="B3" s="47">
        <v>13</v>
      </c>
      <c r="C3" s="47">
        <v>22869.56</v>
      </c>
      <c r="D3" s="47">
        <v>154611.13667699901</v>
      </c>
      <c r="E3" s="47">
        <v>131355.44436131901</v>
      </c>
      <c r="F3" s="47">
        <v>23255.6923156796</v>
      </c>
      <c r="G3" s="47">
        <v>131355.44436131901</v>
      </c>
      <c r="H3" s="47">
        <v>0.150414082811276</v>
      </c>
    </row>
    <row r="4" spans="1:8">
      <c r="A4" s="47" t="s">
        <v>73</v>
      </c>
      <c r="B4" s="47">
        <v>14</v>
      </c>
      <c r="C4" s="47">
        <v>112713</v>
      </c>
      <c r="D4" s="47">
        <v>149049.65417863199</v>
      </c>
      <c r="E4" s="47">
        <v>114987.72152307699</v>
      </c>
      <c r="F4" s="47">
        <v>34061.932655555604</v>
      </c>
      <c r="G4" s="47">
        <v>114987.72152307699</v>
      </c>
      <c r="H4" s="47">
        <v>0.228527418216839</v>
      </c>
    </row>
    <row r="5" spans="1:8">
      <c r="A5" s="47" t="s">
        <v>74</v>
      </c>
      <c r="B5" s="47">
        <v>15</v>
      </c>
      <c r="C5" s="47">
        <v>2911</v>
      </c>
      <c r="D5" s="47">
        <v>39706.647293162401</v>
      </c>
      <c r="E5" s="47">
        <v>30432.984362393199</v>
      </c>
      <c r="F5" s="47">
        <v>9273.6629307692292</v>
      </c>
      <c r="G5" s="47">
        <v>30432.984362393199</v>
      </c>
      <c r="H5" s="47">
        <v>0.23355441879290001</v>
      </c>
    </row>
    <row r="6" spans="1:8">
      <c r="A6" s="47" t="s">
        <v>75</v>
      </c>
      <c r="B6" s="47">
        <v>16</v>
      </c>
      <c r="C6" s="47">
        <v>2691</v>
      </c>
      <c r="D6" s="47">
        <v>135286.226590598</v>
      </c>
      <c r="E6" s="47">
        <v>126222.796013675</v>
      </c>
      <c r="F6" s="47">
        <v>9063.4305769230796</v>
      </c>
      <c r="G6" s="47">
        <v>126222.796013675</v>
      </c>
      <c r="H6" s="47">
        <v>6.69944812959469E-2</v>
      </c>
    </row>
    <row r="7" spans="1:8">
      <c r="A7" s="47" t="s">
        <v>76</v>
      </c>
      <c r="B7" s="47">
        <v>17</v>
      </c>
      <c r="C7" s="47">
        <v>19555</v>
      </c>
      <c r="D7" s="47">
        <v>279212.87832991499</v>
      </c>
      <c r="E7" s="47">
        <v>211767.541320513</v>
      </c>
      <c r="F7" s="47">
        <v>67445.337009401701</v>
      </c>
      <c r="G7" s="47">
        <v>211767.541320513</v>
      </c>
      <c r="H7" s="47">
        <v>0.24155525136526501</v>
      </c>
    </row>
    <row r="8" spans="1:8">
      <c r="A8" s="47" t="s">
        <v>77</v>
      </c>
      <c r="B8" s="47">
        <v>18</v>
      </c>
      <c r="C8" s="47">
        <v>38552</v>
      </c>
      <c r="D8" s="47">
        <v>115295.42782906001</v>
      </c>
      <c r="E8" s="47">
        <v>103408.97273846201</v>
      </c>
      <c r="F8" s="47">
        <v>11886.4550905983</v>
      </c>
      <c r="G8" s="47">
        <v>103408.97273846201</v>
      </c>
      <c r="H8" s="47">
        <v>0.103095632796658</v>
      </c>
    </row>
    <row r="9" spans="1:8">
      <c r="A9" s="47" t="s">
        <v>78</v>
      </c>
      <c r="B9" s="47">
        <v>19</v>
      </c>
      <c r="C9" s="47">
        <v>18947</v>
      </c>
      <c r="D9" s="47">
        <v>79256.207543589699</v>
      </c>
      <c r="E9" s="47">
        <v>69305.788680341895</v>
      </c>
      <c r="F9" s="47">
        <v>9950.4188632478599</v>
      </c>
      <c r="G9" s="47">
        <v>69305.788680341895</v>
      </c>
      <c r="H9" s="47">
        <v>0.12554750185056801</v>
      </c>
    </row>
    <row r="10" spans="1:8">
      <c r="A10" s="47" t="s">
        <v>79</v>
      </c>
      <c r="B10" s="47">
        <v>21</v>
      </c>
      <c r="C10" s="47">
        <v>194464</v>
      </c>
      <c r="D10" s="47">
        <v>767941.63989999995</v>
      </c>
      <c r="E10" s="47">
        <v>692349.20189999999</v>
      </c>
      <c r="F10" s="47">
        <v>75592.437999999995</v>
      </c>
      <c r="G10" s="47">
        <v>692349.20189999999</v>
      </c>
      <c r="H10" s="47">
        <v>9.8435133703445907E-2</v>
      </c>
    </row>
    <row r="11" spans="1:8">
      <c r="A11" s="47" t="s">
        <v>80</v>
      </c>
      <c r="B11" s="47">
        <v>22</v>
      </c>
      <c r="C11" s="47">
        <v>60928.093000000001</v>
      </c>
      <c r="D11" s="47">
        <v>775481.07882564096</v>
      </c>
      <c r="E11" s="47">
        <v>716652.08978547005</v>
      </c>
      <c r="F11" s="47">
        <v>58828.989040170898</v>
      </c>
      <c r="G11" s="47">
        <v>716652.08978547005</v>
      </c>
      <c r="H11" s="47">
        <v>7.5861282301380298E-2</v>
      </c>
    </row>
    <row r="12" spans="1:8">
      <c r="A12" s="47" t="s">
        <v>81</v>
      </c>
      <c r="B12" s="47">
        <v>23</v>
      </c>
      <c r="C12" s="47">
        <v>256423.25700000001</v>
      </c>
      <c r="D12" s="47">
        <v>1661309.1070290599</v>
      </c>
      <c r="E12" s="47">
        <v>1436986.50835812</v>
      </c>
      <c r="F12" s="47">
        <v>224322.59867094</v>
      </c>
      <c r="G12" s="47">
        <v>1436986.50835812</v>
      </c>
      <c r="H12" s="47">
        <v>0.13502761028746699</v>
      </c>
    </row>
    <row r="13" spans="1:8">
      <c r="A13" s="47" t="s">
        <v>82</v>
      </c>
      <c r="B13" s="47">
        <v>24</v>
      </c>
      <c r="C13" s="47">
        <v>20661</v>
      </c>
      <c r="D13" s="47">
        <v>696760.70278547006</v>
      </c>
      <c r="E13" s="47">
        <v>651933.417365812</v>
      </c>
      <c r="F13" s="47">
        <v>44827.285419658103</v>
      </c>
      <c r="G13" s="47">
        <v>651933.417365812</v>
      </c>
      <c r="H13" s="47">
        <v>6.4336701597047796E-2</v>
      </c>
    </row>
    <row r="14" spans="1:8">
      <c r="A14" s="47" t="s">
        <v>83</v>
      </c>
      <c r="B14" s="47">
        <v>25</v>
      </c>
      <c r="C14" s="47">
        <v>70296</v>
      </c>
      <c r="D14" s="47">
        <v>831243.75659999996</v>
      </c>
      <c r="E14" s="47">
        <v>819549.93039999995</v>
      </c>
      <c r="F14" s="47">
        <v>11693.8262</v>
      </c>
      <c r="G14" s="47">
        <v>819549.93039999995</v>
      </c>
      <c r="H14" s="47">
        <v>1.40678665038409E-2</v>
      </c>
    </row>
    <row r="15" spans="1:8">
      <c r="A15" s="47" t="s">
        <v>84</v>
      </c>
      <c r="B15" s="47">
        <v>26</v>
      </c>
      <c r="C15" s="47">
        <v>97836</v>
      </c>
      <c r="D15" s="47">
        <v>373931.07299642998</v>
      </c>
      <c r="E15" s="47">
        <v>347317.52699732198</v>
      </c>
      <c r="F15" s="47">
        <v>26613.5459991075</v>
      </c>
      <c r="G15" s="47">
        <v>347317.52699732198</v>
      </c>
      <c r="H15" s="47">
        <v>7.1172330734230196E-2</v>
      </c>
    </row>
    <row r="16" spans="1:8">
      <c r="A16" s="47" t="s">
        <v>85</v>
      </c>
      <c r="B16" s="47">
        <v>27</v>
      </c>
      <c r="C16" s="47">
        <v>193295.39499999999</v>
      </c>
      <c r="D16" s="47">
        <v>1115007.67945044</v>
      </c>
      <c r="E16" s="47">
        <v>977296.76637787605</v>
      </c>
      <c r="F16" s="47">
        <v>137710.91307256601</v>
      </c>
      <c r="G16" s="47">
        <v>977296.76637787605</v>
      </c>
      <c r="H16" s="47">
        <v>0.123506694716614</v>
      </c>
    </row>
    <row r="17" spans="1:8">
      <c r="A17" s="47" t="s">
        <v>86</v>
      </c>
      <c r="B17" s="47">
        <v>29</v>
      </c>
      <c r="C17" s="47">
        <v>210018</v>
      </c>
      <c r="D17" s="47">
        <v>2432878.7109623901</v>
      </c>
      <c r="E17" s="47">
        <v>2294119.83713846</v>
      </c>
      <c r="F17" s="47">
        <v>138758.87382393199</v>
      </c>
      <c r="G17" s="47">
        <v>2294119.83713846</v>
      </c>
      <c r="H17" s="47">
        <v>5.7034850606687899E-2</v>
      </c>
    </row>
    <row r="18" spans="1:8">
      <c r="A18" s="47" t="s">
        <v>87</v>
      </c>
      <c r="B18" s="47">
        <v>31</v>
      </c>
      <c r="C18" s="47">
        <v>44480.641000000003</v>
      </c>
      <c r="D18" s="47">
        <v>305747.59916238597</v>
      </c>
      <c r="E18" s="47">
        <v>254240.29121497701</v>
      </c>
      <c r="F18" s="47">
        <v>51507.307947408102</v>
      </c>
      <c r="G18" s="47">
        <v>254240.29121497701</v>
      </c>
      <c r="H18" s="47">
        <v>0.168463491090414</v>
      </c>
    </row>
    <row r="19" spans="1:8">
      <c r="A19" s="47" t="s">
        <v>88</v>
      </c>
      <c r="B19" s="47">
        <v>32</v>
      </c>
      <c r="C19" s="47">
        <v>12607.941999999999</v>
      </c>
      <c r="D19" s="47">
        <v>193741.21179791199</v>
      </c>
      <c r="E19" s="47">
        <v>175982.96395724101</v>
      </c>
      <c r="F19" s="47">
        <v>17758.247840671102</v>
      </c>
      <c r="G19" s="47">
        <v>175982.96395724101</v>
      </c>
      <c r="H19" s="47">
        <v>9.1659630265936307E-2</v>
      </c>
    </row>
    <row r="20" spans="1:8">
      <c r="A20" s="47" t="s">
        <v>89</v>
      </c>
      <c r="B20" s="47">
        <v>33</v>
      </c>
      <c r="C20" s="47">
        <v>41456.718999999997</v>
      </c>
      <c r="D20" s="47">
        <v>420458.27782626101</v>
      </c>
      <c r="E20" s="47">
        <v>336981.34168383502</v>
      </c>
      <c r="F20" s="47">
        <v>83476.936142425795</v>
      </c>
      <c r="G20" s="47">
        <v>336981.34168383502</v>
      </c>
      <c r="H20" s="47">
        <v>0.198537977594342</v>
      </c>
    </row>
    <row r="21" spans="1:8">
      <c r="A21" s="47" t="s">
        <v>90</v>
      </c>
      <c r="B21" s="47">
        <v>34</v>
      </c>
      <c r="C21" s="47">
        <v>56198.644</v>
      </c>
      <c r="D21" s="47">
        <v>267321.06999235298</v>
      </c>
      <c r="E21" s="47">
        <v>187693.49100846899</v>
      </c>
      <c r="F21" s="47">
        <v>79627.578983884494</v>
      </c>
      <c r="G21" s="47">
        <v>187693.49100846899</v>
      </c>
      <c r="H21" s="47">
        <v>0.29787243851059803</v>
      </c>
    </row>
    <row r="22" spans="1:8">
      <c r="A22" s="47" t="s">
        <v>91</v>
      </c>
      <c r="B22" s="47">
        <v>35</v>
      </c>
      <c r="C22" s="47">
        <v>33118.33</v>
      </c>
      <c r="D22" s="47">
        <v>797119.55766460195</v>
      </c>
      <c r="E22" s="47">
        <v>737248.45163911604</v>
      </c>
      <c r="F22" s="47">
        <v>59871.106025485897</v>
      </c>
      <c r="G22" s="47">
        <v>737248.45163911604</v>
      </c>
      <c r="H22" s="47">
        <v>7.5109317604621403E-2</v>
      </c>
    </row>
    <row r="23" spans="1:8">
      <c r="A23" s="47" t="s">
        <v>92</v>
      </c>
      <c r="B23" s="47">
        <v>36</v>
      </c>
      <c r="C23" s="47">
        <v>125130.71</v>
      </c>
      <c r="D23" s="47">
        <v>602842.45701858401</v>
      </c>
      <c r="E23" s="47">
        <v>498595.18654588499</v>
      </c>
      <c r="F23" s="47">
        <v>104247.27047269901</v>
      </c>
      <c r="G23" s="47">
        <v>498595.18654588499</v>
      </c>
      <c r="H23" s="47">
        <v>0.17292622518371401</v>
      </c>
    </row>
    <row r="24" spans="1:8">
      <c r="A24" s="47" t="s">
        <v>93</v>
      </c>
      <c r="B24" s="47">
        <v>37</v>
      </c>
      <c r="C24" s="47">
        <v>139603.36799999999</v>
      </c>
      <c r="D24" s="47">
        <v>1086374.3225769899</v>
      </c>
      <c r="E24" s="47">
        <v>893469.60464454</v>
      </c>
      <c r="F24" s="47">
        <v>192904.71793245201</v>
      </c>
      <c r="G24" s="47">
        <v>893469.60464454</v>
      </c>
      <c r="H24" s="47">
        <v>0.17756744974868499</v>
      </c>
    </row>
    <row r="25" spans="1:8">
      <c r="A25" s="47" t="s">
        <v>94</v>
      </c>
      <c r="B25" s="47">
        <v>38</v>
      </c>
      <c r="C25" s="47">
        <v>130232.47500000001</v>
      </c>
      <c r="D25" s="47">
        <v>653370.89367256605</v>
      </c>
      <c r="E25" s="47">
        <v>603740.31460530998</v>
      </c>
      <c r="F25" s="47">
        <v>49630.5790672566</v>
      </c>
      <c r="G25" s="47">
        <v>603740.31460530998</v>
      </c>
      <c r="H25" s="47">
        <v>7.5960805031098894E-2</v>
      </c>
    </row>
    <row r="26" spans="1:8">
      <c r="A26" s="47" t="s">
        <v>95</v>
      </c>
      <c r="B26" s="47">
        <v>39</v>
      </c>
      <c r="C26" s="47">
        <v>80858.411999999997</v>
      </c>
      <c r="D26" s="47">
        <v>133607.890671061</v>
      </c>
      <c r="E26" s="47">
        <v>99245.538706165593</v>
      </c>
      <c r="F26" s="47">
        <v>34362.351964895599</v>
      </c>
      <c r="G26" s="47">
        <v>99245.538706165593</v>
      </c>
      <c r="H26" s="47">
        <v>0.257188043253334</v>
      </c>
    </row>
    <row r="27" spans="1:8">
      <c r="A27" s="47" t="s">
        <v>96</v>
      </c>
      <c r="B27" s="47">
        <v>40</v>
      </c>
      <c r="C27" s="47">
        <v>44</v>
      </c>
      <c r="D27" s="47">
        <v>142.90610000000001</v>
      </c>
      <c r="E27" s="47">
        <v>112.9216</v>
      </c>
      <c r="F27" s="47">
        <v>29.984500000000001</v>
      </c>
      <c r="G27" s="47">
        <v>112.9216</v>
      </c>
      <c r="H27" s="47">
        <v>0.20981959482485399</v>
      </c>
    </row>
    <row r="28" spans="1:8">
      <c r="A28" s="47" t="s">
        <v>97</v>
      </c>
      <c r="B28" s="47">
        <v>42</v>
      </c>
      <c r="C28" s="47">
        <v>9039.9220000000005</v>
      </c>
      <c r="D28" s="47">
        <v>142937.5301</v>
      </c>
      <c r="E28" s="47">
        <v>124107.951</v>
      </c>
      <c r="F28" s="47">
        <v>18829.579099999999</v>
      </c>
      <c r="G28" s="47">
        <v>124107.951</v>
      </c>
      <c r="H28" s="47">
        <v>0.1317329261729</v>
      </c>
    </row>
    <row r="29" spans="1:8">
      <c r="A29" s="47" t="s">
        <v>98</v>
      </c>
      <c r="B29" s="47">
        <v>75</v>
      </c>
      <c r="C29" s="47">
        <v>518</v>
      </c>
      <c r="D29" s="47">
        <v>287628.20512820501</v>
      </c>
      <c r="E29" s="47">
        <v>272543.55555555603</v>
      </c>
      <c r="F29" s="47">
        <v>15084.6495726496</v>
      </c>
      <c r="G29" s="47">
        <v>272543.55555555603</v>
      </c>
      <c r="H29" s="47">
        <v>5.24449595126662E-2</v>
      </c>
    </row>
    <row r="30" spans="1:8">
      <c r="A30" s="47" t="s">
        <v>99</v>
      </c>
      <c r="B30" s="47">
        <v>76</v>
      </c>
      <c r="C30" s="47">
        <v>1951</v>
      </c>
      <c r="D30" s="47">
        <v>344341.072695726</v>
      </c>
      <c r="E30" s="47">
        <v>319926.59805555601</v>
      </c>
      <c r="F30" s="47">
        <v>24414.474640170902</v>
      </c>
      <c r="G30" s="47">
        <v>319926.59805555601</v>
      </c>
      <c r="H30" s="47">
        <v>7.0902011337301396E-2</v>
      </c>
    </row>
    <row r="31" spans="1:8">
      <c r="A31" s="47" t="s">
        <v>100</v>
      </c>
      <c r="B31" s="47">
        <v>99</v>
      </c>
      <c r="C31" s="47">
        <v>38</v>
      </c>
      <c r="D31" s="47">
        <v>15784.780198169599</v>
      </c>
      <c r="E31" s="47">
        <v>12937.8525830119</v>
      </c>
      <c r="F31" s="47">
        <v>2846.9276151577001</v>
      </c>
      <c r="G31" s="47">
        <v>12937.8525830119</v>
      </c>
      <c r="H31" s="47">
        <v>0.18035902809009899</v>
      </c>
    </row>
    <row r="32" spans="1:8">
      <c r="D32" s="28">
        <f>SUM(D2:D31)</f>
        <v>15399536.692591928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2013-09-07T04:10:17Z</dcterms:modified>
</cp:coreProperties>
</file>