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0" l="1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<sst xmlns="http://schemas.openxmlformats.org/spreadsheetml/2006/main" count="114" uniqueCount="71">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</sst>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16" Type="http://schemas.openxmlformats.org/officeDocument/2006/relationships/image" Target="cid:99173458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11" Type="http://schemas.openxmlformats.org/officeDocument/2006/relationships/hyperlink" Target="cid:93cf0fcb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15550441.1855</v>
      </c>
      <c r="F3" s="25">
        <f>RA!I7</f>
        <v>1589775.7586000001</v>
      </c>
      <c r="G3" s="16">
        <f>E3-F3</f>
        <v>13960665.426899999</v>
      </c>
      <c r="H3" s="27">
        <f>RA!J7</f>
        <v>10.223348261542499</v>
      </c>
      <c r="I3" s="20">
        <f>SUM(I4:I39)</f>
        <v>15550444.994344968</v>
      </c>
      <c r="J3" s="21">
        <f>SUM(J4:J39)</f>
        <v>13960665.568208512</v>
      </c>
      <c r="K3" s="22">
        <f>E3-I3</f>
        <v>-3.8088449686765671</v>
      </c>
      <c r="L3" s="22">
        <f>G3-J3</f>
        <v>-0.14130851253867149</v>
      </c>
    </row>
    <row r="4" spans="1:12">
      <c r="A4" s="59">
        <f>RA!A8</f>
        <v>41508</v>
      </c>
      <c r="B4" s="12">
        <v>12</v>
      </c>
      <c r="C4" s="56" t="s">
        <v>6</v>
      </c>
      <c r="D4" s="56"/>
      <c r="E4" s="15">
        <f>RA!D8</f>
        <v>514891.11320000002</v>
      </c>
      <c r="F4" s="25">
        <f>RA!I8</f>
        <v>105215.9712</v>
      </c>
      <c r="G4" s="16">
        <f t="shared" ref="G4:G39" si="0">E4-F4</f>
        <v>409675.14199999999</v>
      </c>
      <c r="H4" s="27">
        <f>RA!J8</f>
        <v>20.434606172573599</v>
      </c>
      <c r="I4" s="20">
        <f>VLOOKUP(B4,RMS!B:D,3,FALSE)</f>
        <v>514891.58212991501</v>
      </c>
      <c r="J4" s="21">
        <f>VLOOKUP(B4,RMS!B:E,4,FALSE)</f>
        <v>409675.13679316198</v>
      </c>
      <c r="K4" s="22">
        <f t="shared" ref="K4:K39" si="1">E4-I4</f>
        <v>-0.46892991499044001</v>
      </c>
      <c r="L4" s="22">
        <f t="shared" ref="L4:L39" si="2">G4-J4</f>
        <v>5.2068380173295736E-3</v>
      </c>
    </row>
    <row r="5" spans="1:12">
      <c r="A5" s="59"/>
      <c r="B5" s="12">
        <v>13</v>
      </c>
      <c r="C5" s="56" t="s">
        <v>7</v>
      </c>
      <c r="D5" s="56"/>
      <c r="E5" s="15">
        <f>RA!D9</f>
        <v>160480.386</v>
      </c>
      <c r="F5" s="25">
        <f>RA!I9</f>
        <v>23818.8069</v>
      </c>
      <c r="G5" s="16">
        <f t="shared" si="0"/>
        <v>136661.5791</v>
      </c>
      <c r="H5" s="27">
        <f>RA!J9</f>
        <v>14.842191929922199</v>
      </c>
      <c r="I5" s="20">
        <f>VLOOKUP(B5,RMS!B:D,3,FALSE)</f>
        <v>160480.466254353</v>
      </c>
      <c r="J5" s="21">
        <f>VLOOKUP(B5,RMS!B:E,4,FALSE)</f>
        <v>136661.57800683801</v>
      </c>
      <c r="K5" s="22">
        <f t="shared" si="1"/>
        <v>-8.025435300078243E-2</v>
      </c>
      <c r="L5" s="22">
        <f t="shared" si="2"/>
        <v>1.093161990866065E-3</v>
      </c>
    </row>
    <row r="6" spans="1:12">
      <c r="A6" s="59"/>
      <c r="B6" s="12">
        <v>14</v>
      </c>
      <c r="C6" s="56" t="s">
        <v>8</v>
      </c>
      <c r="D6" s="56"/>
      <c r="E6" s="15">
        <f>RA!D10</f>
        <v>147829.3438</v>
      </c>
      <c r="F6" s="25">
        <f>RA!I10</f>
        <v>33682.049500000001</v>
      </c>
      <c r="G6" s="16">
        <f t="shared" si="0"/>
        <v>114147.29430000001</v>
      </c>
      <c r="H6" s="27">
        <f>RA!J10</f>
        <v>22.784413861410901</v>
      </c>
      <c r="I6" s="20">
        <f>VLOOKUP(B6,RMS!B:D,3,FALSE)</f>
        <v>147831.561344444</v>
      </c>
      <c r="J6" s="21">
        <f>VLOOKUP(B6,RMS!B:E,4,FALSE)</f>
        <v>114147.29484957299</v>
      </c>
      <c r="K6" s="22">
        <f t="shared" si="1"/>
        <v>-2.217544443992665</v>
      </c>
      <c r="L6" s="22">
        <f t="shared" si="2"/>
        <v>-5.4957298561930656E-4</v>
      </c>
    </row>
    <row r="7" spans="1:12">
      <c r="A7" s="59"/>
      <c r="B7" s="12">
        <v>15</v>
      </c>
      <c r="C7" s="56" t="s">
        <v>9</v>
      </c>
      <c r="D7" s="56"/>
      <c r="E7" s="15">
        <f>RA!D11</f>
        <v>38751.200100000002</v>
      </c>
      <c r="F7" s="25">
        <f>RA!I11</f>
        <v>8411.1177000000007</v>
      </c>
      <c r="G7" s="16">
        <f t="shared" si="0"/>
        <v>30340.082399999999</v>
      </c>
      <c r="H7" s="27">
        <f>RA!J11</f>
        <v>21.705437969132699</v>
      </c>
      <c r="I7" s="20">
        <f>VLOOKUP(B7,RMS!B:D,3,FALSE)</f>
        <v>38751.223282051302</v>
      </c>
      <c r="J7" s="21">
        <f>VLOOKUP(B7,RMS!B:E,4,FALSE)</f>
        <v>30340.082334187999</v>
      </c>
      <c r="K7" s="22">
        <f t="shared" si="1"/>
        <v>-2.3182051299954765E-2</v>
      </c>
      <c r="L7" s="22">
        <f t="shared" si="2"/>
        <v>6.5812000684672967E-5</v>
      </c>
    </row>
    <row r="8" spans="1:12">
      <c r="A8" s="59"/>
      <c r="B8" s="12">
        <v>16</v>
      </c>
      <c r="C8" s="56" t="s">
        <v>10</v>
      </c>
      <c r="D8" s="56"/>
      <c r="E8" s="15">
        <f>RA!D12</f>
        <v>129662.89690000001</v>
      </c>
      <c r="F8" s="25">
        <f>RA!I12</f>
        <v>7656.7118</v>
      </c>
      <c r="G8" s="16">
        <f t="shared" si="0"/>
        <v>122006.1851</v>
      </c>
      <c r="H8" s="27">
        <f>RA!J12</f>
        <v>5.9050908031964502</v>
      </c>
      <c r="I8" s="20">
        <f>VLOOKUP(B8,RMS!B:D,3,FALSE)</f>
        <v>129662.91091453</v>
      </c>
      <c r="J8" s="21">
        <f>VLOOKUP(B8,RMS!B:E,4,FALSE)</f>
        <v>122006.186952137</v>
      </c>
      <c r="K8" s="22">
        <f t="shared" si="1"/>
        <v>-1.4014529995620251E-2</v>
      </c>
      <c r="L8" s="22">
        <f t="shared" si="2"/>
        <v>-1.8521369929658249E-3</v>
      </c>
    </row>
    <row r="9" spans="1:12">
      <c r="A9" s="59"/>
      <c r="B9" s="12">
        <v>17</v>
      </c>
      <c r="C9" s="56" t="s">
        <v>11</v>
      </c>
      <c r="D9" s="56"/>
      <c r="E9" s="15">
        <f>RA!D13</f>
        <v>262544.82400000002</v>
      </c>
      <c r="F9" s="25">
        <f>RA!I13</f>
        <v>60844.6129</v>
      </c>
      <c r="G9" s="16">
        <f t="shared" si="0"/>
        <v>201700.21110000001</v>
      </c>
      <c r="H9" s="27">
        <f>RA!J13</f>
        <v>23.174942843283802</v>
      </c>
      <c r="I9" s="20">
        <f>VLOOKUP(B9,RMS!B:D,3,FALSE)</f>
        <v>262545.024724786</v>
      </c>
      <c r="J9" s="21">
        <f>VLOOKUP(B9,RMS!B:E,4,FALSE)</f>
        <v>201700.210833333</v>
      </c>
      <c r="K9" s="22">
        <f t="shared" si="1"/>
        <v>-0.20072478597285226</v>
      </c>
      <c r="L9" s="22">
        <f t="shared" si="2"/>
        <v>2.6666701887734234E-4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145122.7868</v>
      </c>
      <c r="F10" s="25">
        <f>RA!I14</f>
        <v>20848.4823</v>
      </c>
      <c r="G10" s="16">
        <f t="shared" si="0"/>
        <v>124274.3045</v>
      </c>
      <c r="H10" s="27">
        <f>RA!J14</f>
        <v>14.3660983638167</v>
      </c>
      <c r="I10" s="20">
        <f>VLOOKUP(B10,RMS!B:D,3,FALSE)</f>
        <v>145122.79452136799</v>
      </c>
      <c r="J10" s="21">
        <f>VLOOKUP(B10,RMS!B:E,4,FALSE)</f>
        <v>124274.303935043</v>
      </c>
      <c r="K10" s="22">
        <f t="shared" si="1"/>
        <v>-7.7213679905980825E-3</v>
      </c>
      <c r="L10" s="22">
        <f t="shared" si="2"/>
        <v>5.6495699391234666E-4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79621.435100000002</v>
      </c>
      <c r="F11" s="25">
        <f>RA!I15</f>
        <v>10165.4277</v>
      </c>
      <c r="G11" s="16">
        <f t="shared" si="0"/>
        <v>69456.007400000002</v>
      </c>
      <c r="H11" s="27">
        <f>RA!J15</f>
        <v>12.7671997964277</v>
      </c>
      <c r="I11" s="20">
        <f>VLOOKUP(B11,RMS!B:D,3,FALSE)</f>
        <v>79621.504341880296</v>
      </c>
      <c r="J11" s="21">
        <f>VLOOKUP(B11,RMS!B:E,4,FALSE)</f>
        <v>69456.006707692301</v>
      </c>
      <c r="K11" s="22">
        <f t="shared" si="1"/>
        <v>-6.9241880293702707E-2</v>
      </c>
      <c r="L11" s="22">
        <f t="shared" si="2"/>
        <v>6.9230770168360323E-4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690621.64469999995</v>
      </c>
      <c r="F12" s="25">
        <f>RA!I16</f>
        <v>62852.846599999997</v>
      </c>
      <c r="G12" s="16">
        <f t="shared" si="0"/>
        <v>627768.7980999999</v>
      </c>
      <c r="H12" s="27">
        <f>RA!J16</f>
        <v>9.1009088814907795</v>
      </c>
      <c r="I12" s="20">
        <f>VLOOKUP(B12,RMS!B:D,3,FALSE)</f>
        <v>690621.24549999996</v>
      </c>
      <c r="J12" s="21">
        <f>VLOOKUP(B12,RMS!B:E,4,FALSE)</f>
        <v>627768.79810000001</v>
      </c>
      <c r="K12" s="22">
        <f t="shared" si="1"/>
        <v>0.3991999999852851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577988.54330000002</v>
      </c>
      <c r="F13" s="25">
        <f>RA!I17</f>
        <v>74344.390100000004</v>
      </c>
      <c r="G13" s="16">
        <f t="shared" si="0"/>
        <v>503644.1532</v>
      </c>
      <c r="H13" s="27">
        <f>RA!J17</f>
        <v>12.862606181695901</v>
      </c>
      <c r="I13" s="20">
        <f>VLOOKUP(B13,RMS!B:D,3,FALSE)</f>
        <v>577988.55607179506</v>
      </c>
      <c r="J13" s="21">
        <f>VLOOKUP(B13,RMS!B:E,4,FALSE)</f>
        <v>503644.154850427</v>
      </c>
      <c r="K13" s="22">
        <f t="shared" si="1"/>
        <v>-1.277179503813386E-2</v>
      </c>
      <c r="L13" s="22">
        <f t="shared" si="2"/>
        <v>-1.6504270024597645E-3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1607741.3698</v>
      </c>
      <c r="F14" s="25">
        <f>RA!I18</f>
        <v>236952.77129999999</v>
      </c>
      <c r="G14" s="16">
        <f t="shared" si="0"/>
        <v>1370788.5985000001</v>
      </c>
      <c r="H14" s="27">
        <f>RA!J18</f>
        <v>14.738239355592199</v>
      </c>
      <c r="I14" s="20">
        <f>VLOOKUP(B14,RMS!B:D,3,FALSE)</f>
        <v>1607741.4889</v>
      </c>
      <c r="J14" s="21">
        <f>VLOOKUP(B14,RMS!B:E,4,FALSE)</f>
        <v>1370788.5963000001</v>
      </c>
      <c r="K14" s="22">
        <f t="shared" si="1"/>
        <v>-0.11910000001080334</v>
      </c>
      <c r="L14" s="22">
        <f t="shared" si="2"/>
        <v>2.199999988079071E-3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385119.16460000002</v>
      </c>
      <c r="F15" s="25">
        <f>RA!I19</f>
        <v>45325.06</v>
      </c>
      <c r="G15" s="16">
        <f t="shared" si="0"/>
        <v>339794.10460000002</v>
      </c>
      <c r="H15" s="27">
        <f>RA!J19</f>
        <v>11.7691001036202</v>
      </c>
      <c r="I15" s="20">
        <f>VLOOKUP(B15,RMS!B:D,3,FALSE)</f>
        <v>385119.19212820497</v>
      </c>
      <c r="J15" s="21">
        <f>VLOOKUP(B15,RMS!B:E,4,FALSE)</f>
        <v>339794.10454871802</v>
      </c>
      <c r="K15" s="22">
        <f t="shared" si="1"/>
        <v>-2.7528204955160618E-2</v>
      </c>
      <c r="L15" s="22">
        <f t="shared" si="2"/>
        <v>5.1281997002661228E-5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687294.54949999996</v>
      </c>
      <c r="F16" s="25">
        <f>RA!I20</f>
        <v>37720.294300000001</v>
      </c>
      <c r="G16" s="16">
        <f t="shared" si="0"/>
        <v>649574.25520000001</v>
      </c>
      <c r="H16" s="27">
        <f>RA!J20</f>
        <v>5.4882283480119503</v>
      </c>
      <c r="I16" s="20">
        <f>VLOOKUP(B16,RMS!B:D,3,FALSE)</f>
        <v>687294.70189999999</v>
      </c>
      <c r="J16" s="21">
        <f>VLOOKUP(B16,RMS!B:E,4,FALSE)</f>
        <v>649574.25520000001</v>
      </c>
      <c r="K16" s="22">
        <f t="shared" si="1"/>
        <v>-0.15240000002086163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436840.55800000002</v>
      </c>
      <c r="F17" s="25">
        <f>RA!I21</f>
        <v>4948.7910000000002</v>
      </c>
      <c r="G17" s="16">
        <f t="shared" si="0"/>
        <v>431891.76699999999</v>
      </c>
      <c r="H17" s="27">
        <f>RA!J21</f>
        <v>1.1328597835918</v>
      </c>
      <c r="I17" s="20">
        <f>VLOOKUP(B17,RMS!B:D,3,FALSE)</f>
        <v>436840.52908816299</v>
      </c>
      <c r="J17" s="21">
        <f>VLOOKUP(B17,RMS!B:E,4,FALSE)</f>
        <v>431891.76696612203</v>
      </c>
      <c r="K17" s="22">
        <f t="shared" si="1"/>
        <v>2.8911837027408183E-2</v>
      </c>
      <c r="L17" s="22">
        <f t="shared" si="2"/>
        <v>3.3877964597195387E-5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1024441.7061</v>
      </c>
      <c r="F18" s="25">
        <f>RA!I22</f>
        <v>119178.8216</v>
      </c>
      <c r="G18" s="16">
        <f t="shared" si="0"/>
        <v>905262.88449999993</v>
      </c>
      <c r="H18" s="27">
        <f>RA!J22</f>
        <v>11.6335386279526</v>
      </c>
      <c r="I18" s="20">
        <f>VLOOKUP(B18,RMS!B:D,3,FALSE)</f>
        <v>1024442.15925133</v>
      </c>
      <c r="J18" s="21">
        <f>VLOOKUP(B18,RMS!B:E,4,FALSE)</f>
        <v>905262.88133362797</v>
      </c>
      <c r="K18" s="22">
        <f t="shared" si="1"/>
        <v>-0.45315133000258356</v>
      </c>
      <c r="L18" s="22">
        <f t="shared" si="2"/>
        <v>3.1663719564676285E-3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2360747.9514000001</v>
      </c>
      <c r="F19" s="25">
        <f>RA!I23</f>
        <v>96273.687900000004</v>
      </c>
      <c r="G19" s="16">
        <f t="shared" si="0"/>
        <v>2264474.2635000004</v>
      </c>
      <c r="H19" s="27">
        <f>RA!J23</f>
        <v>4.0781010883820397</v>
      </c>
      <c r="I19" s="20">
        <f>VLOOKUP(B19,RMS!B:D,3,FALSE)</f>
        <v>2360749.0071418802</v>
      </c>
      <c r="J19" s="21">
        <f>VLOOKUP(B19,RMS!B:E,4,FALSE)</f>
        <v>2264474.2973042699</v>
      </c>
      <c r="K19" s="22">
        <f t="shared" si="1"/>
        <v>-1.0557418800890446</v>
      </c>
      <c r="L19" s="22">
        <f t="shared" si="2"/>
        <v>-3.3804269507527351E-2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296155.05989999999</v>
      </c>
      <c r="F20" s="25">
        <f>RA!I24</f>
        <v>50781.563099999999</v>
      </c>
      <c r="G20" s="16">
        <f t="shared" si="0"/>
        <v>245373.49679999999</v>
      </c>
      <c r="H20" s="27">
        <f>RA!J24</f>
        <v>17.1469510320529</v>
      </c>
      <c r="I20" s="20">
        <f>VLOOKUP(B20,RMS!B:D,3,FALSE)</f>
        <v>296155.10111762298</v>
      </c>
      <c r="J20" s="21">
        <f>VLOOKUP(B20,RMS!B:E,4,FALSE)</f>
        <v>245373.48460926799</v>
      </c>
      <c r="K20" s="22">
        <f t="shared" si="1"/>
        <v>-4.1217622987460345E-2</v>
      </c>
      <c r="L20" s="22">
        <f t="shared" si="2"/>
        <v>1.2190731998998672E-2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199286.2414</v>
      </c>
      <c r="F21" s="25">
        <f>RA!I25</f>
        <v>17025.0242</v>
      </c>
      <c r="G21" s="16">
        <f t="shared" si="0"/>
        <v>182261.21720000001</v>
      </c>
      <c r="H21" s="27">
        <f>RA!J25</f>
        <v>8.54300029966846</v>
      </c>
      <c r="I21" s="20">
        <f>VLOOKUP(B21,RMS!B:D,3,FALSE)</f>
        <v>199286.239418085</v>
      </c>
      <c r="J21" s="21">
        <f>VLOOKUP(B21,RMS!B:E,4,FALSE)</f>
        <v>182261.20991144801</v>
      </c>
      <c r="K21" s="22">
        <f t="shared" si="1"/>
        <v>1.9819150038529187E-3</v>
      </c>
      <c r="L21" s="22">
        <f t="shared" si="2"/>
        <v>7.2885520057752728E-3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407862.80180000002</v>
      </c>
      <c r="F22" s="25">
        <f>RA!I26</f>
        <v>71956.931100000002</v>
      </c>
      <c r="G22" s="16">
        <f t="shared" si="0"/>
        <v>335905.87070000003</v>
      </c>
      <c r="H22" s="27">
        <f>RA!J26</f>
        <v>17.642435344050998</v>
      </c>
      <c r="I22" s="20">
        <f>VLOOKUP(B22,RMS!B:D,3,FALSE)</f>
        <v>407862.73932185897</v>
      </c>
      <c r="J22" s="21">
        <f>VLOOKUP(B22,RMS!B:E,4,FALSE)</f>
        <v>335905.85353386699</v>
      </c>
      <c r="K22" s="22">
        <f t="shared" si="1"/>
        <v>6.2478141044266522E-2</v>
      </c>
      <c r="L22" s="22">
        <f t="shared" si="2"/>
        <v>1.7166133038699627E-2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267230.48369999998</v>
      </c>
      <c r="F23" s="25">
        <f>RA!I27</f>
        <v>80137.479399999997</v>
      </c>
      <c r="G23" s="16">
        <f t="shared" si="0"/>
        <v>187093.00429999997</v>
      </c>
      <c r="H23" s="27">
        <f>RA!J27</f>
        <v>29.988150412497301</v>
      </c>
      <c r="I23" s="20">
        <f>VLOOKUP(B23,RMS!B:D,3,FALSE)</f>
        <v>267230.42862111802</v>
      </c>
      <c r="J23" s="21">
        <f>VLOOKUP(B23,RMS!B:E,4,FALSE)</f>
        <v>187093.00931272699</v>
      </c>
      <c r="K23" s="22">
        <f t="shared" si="1"/>
        <v>5.5078881967347115E-2</v>
      </c>
      <c r="L23" s="22">
        <f t="shared" si="2"/>
        <v>-5.0127270224038512E-3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838731.97699999996</v>
      </c>
      <c r="F24" s="25">
        <f>RA!I28</f>
        <v>57595.889199999998</v>
      </c>
      <c r="G24" s="16">
        <f t="shared" si="0"/>
        <v>781136.08779999998</v>
      </c>
      <c r="H24" s="27">
        <f>RA!J28</f>
        <v>6.8670195937933096</v>
      </c>
      <c r="I24" s="20">
        <f>VLOOKUP(B24,RMS!B:D,3,FALSE)</f>
        <v>838731.97736991197</v>
      </c>
      <c r="J24" s="21">
        <f>VLOOKUP(B24,RMS!B:E,4,FALSE)</f>
        <v>781136.08290886995</v>
      </c>
      <c r="K24" s="22">
        <f t="shared" si="1"/>
        <v>-3.6991201341152191E-4</v>
      </c>
      <c r="L24" s="22">
        <f t="shared" si="2"/>
        <v>4.891130025498569E-3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644813.79570000002</v>
      </c>
      <c r="F25" s="25">
        <f>RA!I29</f>
        <v>100714.408</v>
      </c>
      <c r="G25" s="16">
        <f t="shared" si="0"/>
        <v>544099.38770000008</v>
      </c>
      <c r="H25" s="27">
        <f>RA!J29</f>
        <v>15.619145972313801</v>
      </c>
      <c r="I25" s="20">
        <f>VLOOKUP(B25,RMS!B:D,3,FALSE)</f>
        <v>644813.79599646002</v>
      </c>
      <c r="J25" s="21">
        <f>VLOOKUP(B25,RMS!B:E,4,FALSE)</f>
        <v>544099.37243884697</v>
      </c>
      <c r="K25" s="22">
        <f t="shared" si="1"/>
        <v>-2.9645999893546104E-4</v>
      </c>
      <c r="L25" s="22">
        <f t="shared" si="2"/>
        <v>1.526115310844034E-2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1020572.6455</v>
      </c>
      <c r="F26" s="25">
        <f>RA!I30</f>
        <v>179342.7475</v>
      </c>
      <c r="G26" s="16">
        <f t="shared" si="0"/>
        <v>841229.89800000004</v>
      </c>
      <c r="H26" s="27">
        <f>RA!J30</f>
        <v>17.572756656841001</v>
      </c>
      <c r="I26" s="20">
        <f>VLOOKUP(B26,RMS!B:D,3,FALSE)</f>
        <v>1020572.60997788</v>
      </c>
      <c r="J26" s="21">
        <f>VLOOKUP(B26,RMS!B:E,4,FALSE)</f>
        <v>841229.86538187298</v>
      </c>
      <c r="K26" s="22">
        <f t="shared" si="1"/>
        <v>3.5522119957022369E-2</v>
      </c>
      <c r="L26" s="22">
        <f t="shared" si="2"/>
        <v>3.2618127064779401E-2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1681376.9738</v>
      </c>
      <c r="F27" s="25">
        <f>RA!I31</f>
        <v>-6288.4498000000003</v>
      </c>
      <c r="G27" s="16">
        <f t="shared" si="0"/>
        <v>1687665.4236000001</v>
      </c>
      <c r="H27" s="27">
        <f>RA!J31</f>
        <v>-0.37400594262854497</v>
      </c>
      <c r="I27" s="20">
        <f>VLOOKUP(B27,RMS!B:D,3,FALSE)</f>
        <v>1681376.6074725699</v>
      </c>
      <c r="J27" s="21">
        <f>VLOOKUP(B27,RMS!B:E,4,FALSE)</f>
        <v>1687665.5887053099</v>
      </c>
      <c r="K27" s="22">
        <f t="shared" si="1"/>
        <v>0.36632743012160063</v>
      </c>
      <c r="L27" s="22">
        <f t="shared" si="2"/>
        <v>-0.16510530980303884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138319.6856</v>
      </c>
      <c r="F28" s="25">
        <f>RA!I32</f>
        <v>32681.022700000001</v>
      </c>
      <c r="G28" s="16">
        <f t="shared" si="0"/>
        <v>105638.6629</v>
      </c>
      <c r="H28" s="27">
        <f>RA!J32</f>
        <v>23.627166703160899</v>
      </c>
      <c r="I28" s="20">
        <f>VLOOKUP(B28,RMS!B:D,3,FALSE)</f>
        <v>138319.50668481999</v>
      </c>
      <c r="J28" s="21">
        <f>VLOOKUP(B28,RMS!B:E,4,FALSE)</f>
        <v>105638.685467648</v>
      </c>
      <c r="K28" s="22">
        <f t="shared" si="1"/>
        <v>0.178915180003969</v>
      </c>
      <c r="L28" s="22">
        <f t="shared" si="2"/>
        <v>-2.2567648004041985E-2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128.7182</v>
      </c>
      <c r="F29" s="25">
        <f>RA!I33</f>
        <v>25.061599999999999</v>
      </c>
      <c r="G29" s="16">
        <f t="shared" si="0"/>
        <v>103.6566</v>
      </c>
      <c r="H29" s="27">
        <f>RA!J33</f>
        <v>19.470129321261499</v>
      </c>
      <c r="I29" s="20">
        <f>VLOOKUP(B29,RMS!B:D,3,FALSE)</f>
        <v>128.71809999999999</v>
      </c>
      <c r="J29" s="21">
        <f>VLOOKUP(B29,RMS!B:E,4,FALSE)</f>
        <v>103.6566</v>
      </c>
      <c r="K29" s="22">
        <f t="shared" si="1"/>
        <v>1.0000000000331966E-4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153472.06</v>
      </c>
      <c r="F31" s="25">
        <f>RA!I35</f>
        <v>17632.992099999999</v>
      </c>
      <c r="G31" s="16">
        <f t="shared" si="0"/>
        <v>135839.06789999999</v>
      </c>
      <c r="H31" s="27">
        <f>RA!J35</f>
        <v>11.489382562532899</v>
      </c>
      <c r="I31" s="20">
        <f>VLOOKUP(B31,RMS!B:D,3,FALSE)</f>
        <v>153472.0594</v>
      </c>
      <c r="J31" s="21">
        <f>VLOOKUP(B31,RMS!B:E,4,FALSE)</f>
        <v>135839.0814</v>
      </c>
      <c r="K31" s="22">
        <f t="shared" si="1"/>
        <v>5.9999999939464033E-4</v>
      </c>
      <c r="L31" s="22">
        <f t="shared" si="2"/>
        <v>-1.3500000000931323E-2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321258.97470000002</v>
      </c>
      <c r="F35" s="25">
        <f>RA!I39</f>
        <v>16842.7539</v>
      </c>
      <c r="G35" s="16">
        <f t="shared" si="0"/>
        <v>304416.22080000001</v>
      </c>
      <c r="H35" s="27">
        <f>RA!J39</f>
        <v>5.2427341261759901</v>
      </c>
      <c r="I35" s="20">
        <f>VLOOKUP(B35,RMS!B:D,3,FALSE)</f>
        <v>321258.97435897402</v>
      </c>
      <c r="J35" s="21">
        <f>VLOOKUP(B35,RMS!B:E,4,FALSE)</f>
        <v>304416.22051282099</v>
      </c>
      <c r="K35" s="22">
        <f t="shared" si="1"/>
        <v>3.410259960219264E-4</v>
      </c>
      <c r="L35" s="22">
        <f t="shared" si="2"/>
        <v>2.8717902023345232E-4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317605.26650000003</v>
      </c>
      <c r="F36" s="25">
        <f>RA!I40</f>
        <v>20992.254199999999</v>
      </c>
      <c r="G36" s="16">
        <f t="shared" si="0"/>
        <v>296613.0123</v>
      </c>
      <c r="H36" s="27">
        <f>RA!J40</f>
        <v>6.6095422255852299</v>
      </c>
      <c r="I36" s="20">
        <f>VLOOKUP(B36,RMS!B:D,3,FALSE)</f>
        <v>317605.26049572602</v>
      </c>
      <c r="J36" s="21">
        <f>VLOOKUP(B36,RMS!B:E,4,FALSE)</f>
        <v>296613.01304529898</v>
      </c>
      <c r="K36" s="22">
        <f t="shared" si="1"/>
        <v>6.0042740078642964E-3</v>
      </c>
      <c r="L36" s="22">
        <f t="shared" si="2"/>
        <v>-7.4529898120090365E-4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13927.028399999999</v>
      </c>
      <c r="F39" s="25">
        <f>RA!I43</f>
        <v>2096.2386000000001</v>
      </c>
      <c r="G39" s="16">
        <f t="shared" si="0"/>
        <v>11830.789799999999</v>
      </c>
      <c r="H39" s="27">
        <f>RA!J43</f>
        <v>15.0515855916543</v>
      </c>
      <c r="I39" s="20">
        <f>VLOOKUP(B39,RMS!B:D,3,FALSE)</f>
        <v>13927.0285152409</v>
      </c>
      <c r="J39" s="21">
        <f>VLOOKUP(B39,RMS!B:E,4,FALSE)</f>
        <v>11830.7893654035</v>
      </c>
      <c r="K39" s="22">
        <f t="shared" si="1"/>
        <v>-1.1524090041348245E-4</v>
      </c>
      <c r="L39" s="22">
        <f t="shared" si="2"/>
        <v>4.3459649896249175E-4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9.25" style="1" bestFit="1" customWidth="1"/>
    <col min="18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0" t="s">
        <v>54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0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1" t="s">
        <v>55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5" t="s">
        <v>4</v>
      </c>
      <c r="C6" s="6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7" t="s">
        <v>5</v>
      </c>
      <c r="B7" s="68"/>
      <c r="C7" s="69"/>
      <c r="D7" s="39">
        <v>15550441.1855</v>
      </c>
      <c r="E7" s="39">
        <v>22025072</v>
      </c>
      <c r="F7" s="40">
        <v>70.603361412393994</v>
      </c>
      <c r="G7" s="41"/>
      <c r="H7" s="41"/>
      <c r="I7" s="39">
        <v>1589775.7586000001</v>
      </c>
      <c r="J7" s="40">
        <v>10.223348261542499</v>
      </c>
      <c r="K7" s="41"/>
      <c r="L7" s="41"/>
      <c r="M7" s="41"/>
      <c r="N7" s="39">
        <v>358386636.44400001</v>
      </c>
      <c r="O7" s="39">
        <v>1712218381.9667001</v>
      </c>
      <c r="P7" s="39">
        <v>983842</v>
      </c>
      <c r="Q7" s="39">
        <v>983232</v>
      </c>
      <c r="R7" s="40">
        <v>6.2040291609721999E-2</v>
      </c>
      <c r="S7" s="39">
        <v>15.8058318159826</v>
      </c>
      <c r="T7" s="39">
        <v>15.526454928643499</v>
      </c>
      <c r="U7" s="42">
        <v>1.76755573886752</v>
      </c>
    </row>
    <row r="8" spans="1:23" ht="12" thickBot="1">
      <c r="A8" s="70">
        <v>41508</v>
      </c>
      <c r="B8" s="60" t="s">
        <v>6</v>
      </c>
      <c r="C8" s="61"/>
      <c r="D8" s="43">
        <v>514891.11320000002</v>
      </c>
      <c r="E8" s="43">
        <v>599614</v>
      </c>
      <c r="F8" s="44">
        <v>85.870428842555398</v>
      </c>
      <c r="G8" s="45"/>
      <c r="H8" s="45"/>
      <c r="I8" s="43">
        <v>105215.9712</v>
      </c>
      <c r="J8" s="44">
        <v>20.434606172573599</v>
      </c>
      <c r="K8" s="45"/>
      <c r="L8" s="45"/>
      <c r="M8" s="45"/>
      <c r="N8" s="43">
        <v>11169301.918</v>
      </c>
      <c r="O8" s="43">
        <v>53277595.410499997</v>
      </c>
      <c r="P8" s="43">
        <v>25703</v>
      </c>
      <c r="Q8" s="43">
        <v>25892</v>
      </c>
      <c r="R8" s="44">
        <v>-0.72995519851691804</v>
      </c>
      <c r="S8" s="43">
        <v>20.032335260475399</v>
      </c>
      <c r="T8" s="43">
        <v>20.6505268924764</v>
      </c>
      <c r="U8" s="46">
        <v>-3.0859688796279499</v>
      </c>
    </row>
    <row r="9" spans="1:23" ht="12" thickBot="1">
      <c r="A9" s="71"/>
      <c r="B9" s="60" t="s">
        <v>7</v>
      </c>
      <c r="C9" s="61"/>
      <c r="D9" s="43">
        <v>160480.386</v>
      </c>
      <c r="E9" s="43">
        <v>178761</v>
      </c>
      <c r="F9" s="44">
        <v>89.773712386930001</v>
      </c>
      <c r="G9" s="45"/>
      <c r="H9" s="45"/>
      <c r="I9" s="43">
        <v>23818.8069</v>
      </c>
      <c r="J9" s="44">
        <v>14.842191929922199</v>
      </c>
      <c r="K9" s="45"/>
      <c r="L9" s="45"/>
      <c r="M9" s="45"/>
      <c r="N9" s="43">
        <v>2835881.0029000002</v>
      </c>
      <c r="O9" s="43">
        <v>11362806.144200001</v>
      </c>
      <c r="P9" s="43">
        <v>9305</v>
      </c>
      <c r="Q9" s="43">
        <v>9448</v>
      </c>
      <c r="R9" s="44">
        <v>-1.51354784081287</v>
      </c>
      <c r="S9" s="43">
        <v>17.2466830736163</v>
      </c>
      <c r="T9" s="43">
        <v>16.167855726079601</v>
      </c>
      <c r="U9" s="46">
        <v>6.2552743790318299</v>
      </c>
    </row>
    <row r="10" spans="1:23" ht="12" thickBot="1">
      <c r="A10" s="71"/>
      <c r="B10" s="60" t="s">
        <v>8</v>
      </c>
      <c r="C10" s="61"/>
      <c r="D10" s="43">
        <v>147829.3438</v>
      </c>
      <c r="E10" s="43">
        <v>168914</v>
      </c>
      <c r="F10" s="44">
        <v>87.517520039783605</v>
      </c>
      <c r="G10" s="45"/>
      <c r="H10" s="45"/>
      <c r="I10" s="43">
        <v>33682.049500000001</v>
      </c>
      <c r="J10" s="44">
        <v>22.784413861410901</v>
      </c>
      <c r="K10" s="45"/>
      <c r="L10" s="45"/>
      <c r="M10" s="45"/>
      <c r="N10" s="43">
        <v>3375114.18</v>
      </c>
      <c r="O10" s="43">
        <v>16822669.436500002</v>
      </c>
      <c r="P10" s="43">
        <v>90743</v>
      </c>
      <c r="Q10" s="43">
        <v>92027</v>
      </c>
      <c r="R10" s="44">
        <v>-1.39524270051181</v>
      </c>
      <c r="S10" s="43">
        <v>1.62909914593963</v>
      </c>
      <c r="T10" s="43">
        <v>1.6031225835895999</v>
      </c>
      <c r="U10" s="46">
        <v>1.5945353856931901</v>
      </c>
    </row>
    <row r="11" spans="1:23" ht="12" thickBot="1">
      <c r="A11" s="71"/>
      <c r="B11" s="60" t="s">
        <v>9</v>
      </c>
      <c r="C11" s="61"/>
      <c r="D11" s="43">
        <v>38751.200100000002</v>
      </c>
      <c r="E11" s="43">
        <v>50822</v>
      </c>
      <c r="F11" s="44">
        <v>76.248868796977703</v>
      </c>
      <c r="G11" s="45"/>
      <c r="H11" s="45"/>
      <c r="I11" s="43">
        <v>8411.1177000000007</v>
      </c>
      <c r="J11" s="44">
        <v>21.705437969132699</v>
      </c>
      <c r="K11" s="45"/>
      <c r="L11" s="45"/>
      <c r="M11" s="45"/>
      <c r="N11" s="43">
        <v>882589.2084</v>
      </c>
      <c r="O11" s="43">
        <v>5561112.5027999999</v>
      </c>
      <c r="P11" s="43">
        <v>2165</v>
      </c>
      <c r="Q11" s="43">
        <v>2296</v>
      </c>
      <c r="R11" s="44">
        <v>-5.7055749128919899</v>
      </c>
      <c r="S11" s="43">
        <v>17.898937690531199</v>
      </c>
      <c r="T11" s="43">
        <v>16.891888240418101</v>
      </c>
      <c r="U11" s="46">
        <v>5.6263084855913199</v>
      </c>
    </row>
    <row r="12" spans="1:23" ht="12" thickBot="1">
      <c r="A12" s="71"/>
      <c r="B12" s="60" t="s">
        <v>10</v>
      </c>
      <c r="C12" s="61"/>
      <c r="D12" s="43">
        <v>129662.89690000001</v>
      </c>
      <c r="E12" s="43">
        <v>230659</v>
      </c>
      <c r="F12" s="44">
        <v>56.2141069284095</v>
      </c>
      <c r="G12" s="45"/>
      <c r="H12" s="45"/>
      <c r="I12" s="43">
        <v>7656.7118</v>
      </c>
      <c r="J12" s="44">
        <v>5.9050908031964502</v>
      </c>
      <c r="K12" s="45"/>
      <c r="L12" s="45"/>
      <c r="M12" s="45"/>
      <c r="N12" s="43">
        <v>3160073.7201</v>
      </c>
      <c r="O12" s="43">
        <v>21218436.7476</v>
      </c>
      <c r="P12" s="43">
        <v>1884</v>
      </c>
      <c r="Q12" s="43">
        <v>1827</v>
      </c>
      <c r="R12" s="44">
        <v>3.1198686371100202</v>
      </c>
      <c r="S12" s="43">
        <v>68.823193683651795</v>
      </c>
      <c r="T12" s="43">
        <v>73.686283908045993</v>
      </c>
      <c r="U12" s="46">
        <v>-7.0660630001384899</v>
      </c>
    </row>
    <row r="13" spans="1:23" ht="12" thickBot="1">
      <c r="A13" s="71"/>
      <c r="B13" s="60" t="s">
        <v>11</v>
      </c>
      <c r="C13" s="61"/>
      <c r="D13" s="43">
        <v>262544.82400000002</v>
      </c>
      <c r="E13" s="43">
        <v>368180</v>
      </c>
      <c r="F13" s="44">
        <v>71.308822858384502</v>
      </c>
      <c r="G13" s="45"/>
      <c r="H13" s="45"/>
      <c r="I13" s="43">
        <v>60844.6129</v>
      </c>
      <c r="J13" s="44">
        <v>23.174942843283802</v>
      </c>
      <c r="K13" s="45"/>
      <c r="L13" s="45"/>
      <c r="M13" s="45"/>
      <c r="N13" s="43">
        <v>5993433.5439999998</v>
      </c>
      <c r="O13" s="43">
        <v>29749770.058200002</v>
      </c>
      <c r="P13" s="43">
        <v>11915</v>
      </c>
      <c r="Q13" s="43">
        <v>12237</v>
      </c>
      <c r="R13" s="44">
        <v>-2.6313638963798298</v>
      </c>
      <c r="S13" s="43">
        <v>22.0348152748636</v>
      </c>
      <c r="T13" s="43">
        <v>22.632463177249299</v>
      </c>
      <c r="U13" s="46">
        <v>-2.7122891430248601</v>
      </c>
    </row>
    <row r="14" spans="1:23" ht="12" thickBot="1">
      <c r="A14" s="71"/>
      <c r="B14" s="60" t="s">
        <v>12</v>
      </c>
      <c r="C14" s="61"/>
      <c r="D14" s="43">
        <v>145122.7868</v>
      </c>
      <c r="E14" s="43">
        <v>195888</v>
      </c>
      <c r="F14" s="44">
        <v>74.084572204525003</v>
      </c>
      <c r="G14" s="45"/>
      <c r="H14" s="45"/>
      <c r="I14" s="43">
        <v>20848.4823</v>
      </c>
      <c r="J14" s="44">
        <v>14.3660983638167</v>
      </c>
      <c r="K14" s="45"/>
      <c r="L14" s="45"/>
      <c r="M14" s="45"/>
      <c r="N14" s="43">
        <v>2982292.0838000001</v>
      </c>
      <c r="O14" s="43">
        <v>16396291.8061</v>
      </c>
      <c r="P14" s="43">
        <v>3672</v>
      </c>
      <c r="Q14" s="43">
        <v>2229</v>
      </c>
      <c r="R14" s="44">
        <v>64.737550471063301</v>
      </c>
      <c r="S14" s="43">
        <v>39.521456100217897</v>
      </c>
      <c r="T14" s="43">
        <v>50.220388694481798</v>
      </c>
      <c r="U14" s="46">
        <v>-27.071200431314502</v>
      </c>
    </row>
    <row r="15" spans="1:23" ht="12" thickBot="1">
      <c r="A15" s="71"/>
      <c r="B15" s="60" t="s">
        <v>13</v>
      </c>
      <c r="C15" s="61"/>
      <c r="D15" s="43">
        <v>79621.435100000002</v>
      </c>
      <c r="E15" s="43">
        <v>122510</v>
      </c>
      <c r="F15" s="44">
        <v>64.991784425761196</v>
      </c>
      <c r="G15" s="45"/>
      <c r="H15" s="45"/>
      <c r="I15" s="43">
        <v>10165.4277</v>
      </c>
      <c r="J15" s="44">
        <v>12.7671997964277</v>
      </c>
      <c r="K15" s="45"/>
      <c r="L15" s="45"/>
      <c r="M15" s="45"/>
      <c r="N15" s="43">
        <v>1961942.9537</v>
      </c>
      <c r="O15" s="43">
        <v>10969493.8649</v>
      </c>
      <c r="P15" s="43">
        <v>3966</v>
      </c>
      <c r="Q15" s="43">
        <v>4052</v>
      </c>
      <c r="R15" s="44">
        <v>-2.12240868706811</v>
      </c>
      <c r="S15" s="43">
        <v>20.076004815935502</v>
      </c>
      <c r="T15" s="43">
        <v>19.473653603158901</v>
      </c>
      <c r="U15" s="46">
        <v>3.0003539962213801</v>
      </c>
    </row>
    <row r="16" spans="1:23" ht="12" thickBot="1">
      <c r="A16" s="71"/>
      <c r="B16" s="60" t="s">
        <v>14</v>
      </c>
      <c r="C16" s="61"/>
      <c r="D16" s="43">
        <v>690621.64469999995</v>
      </c>
      <c r="E16" s="43">
        <v>861038</v>
      </c>
      <c r="F16" s="44">
        <v>80.2080331762361</v>
      </c>
      <c r="G16" s="45"/>
      <c r="H16" s="45"/>
      <c r="I16" s="43">
        <v>62852.846599999997</v>
      </c>
      <c r="J16" s="44">
        <v>9.1009088814907795</v>
      </c>
      <c r="K16" s="45"/>
      <c r="L16" s="45"/>
      <c r="M16" s="45"/>
      <c r="N16" s="43">
        <v>19082433.413600001</v>
      </c>
      <c r="O16" s="43">
        <v>95017288.258300006</v>
      </c>
      <c r="P16" s="43">
        <v>52538</v>
      </c>
      <c r="Q16" s="43">
        <v>58965</v>
      </c>
      <c r="R16" s="44">
        <v>-10.8996862545578</v>
      </c>
      <c r="S16" s="43">
        <v>13.1451833853592</v>
      </c>
      <c r="T16" s="43">
        <v>12.9065117713898</v>
      </c>
      <c r="U16" s="46">
        <v>1.81565830595554</v>
      </c>
    </row>
    <row r="17" spans="1:21" ht="12" thickBot="1">
      <c r="A17" s="71"/>
      <c r="B17" s="60" t="s">
        <v>15</v>
      </c>
      <c r="C17" s="61"/>
      <c r="D17" s="43">
        <v>577988.54330000002</v>
      </c>
      <c r="E17" s="43">
        <v>675366</v>
      </c>
      <c r="F17" s="44">
        <v>85.581528134374494</v>
      </c>
      <c r="G17" s="45"/>
      <c r="H17" s="45"/>
      <c r="I17" s="43">
        <v>74344.390100000004</v>
      </c>
      <c r="J17" s="44">
        <v>12.862606181695901</v>
      </c>
      <c r="K17" s="45"/>
      <c r="L17" s="45"/>
      <c r="M17" s="45"/>
      <c r="N17" s="43">
        <v>12187115.4177</v>
      </c>
      <c r="O17" s="43">
        <v>65978326.461999997</v>
      </c>
      <c r="P17" s="43">
        <v>13982</v>
      </c>
      <c r="Q17" s="43">
        <v>13817</v>
      </c>
      <c r="R17" s="44">
        <v>1.19418108127669</v>
      </c>
      <c r="S17" s="43">
        <v>41.338044864826202</v>
      </c>
      <c r="T17" s="43">
        <v>55.883557581240503</v>
      </c>
      <c r="U17" s="46">
        <v>-35.186745681798797</v>
      </c>
    </row>
    <row r="18" spans="1:21" ht="12" thickBot="1">
      <c r="A18" s="71"/>
      <c r="B18" s="60" t="s">
        <v>16</v>
      </c>
      <c r="C18" s="61"/>
      <c r="D18" s="43">
        <v>1607741.3698</v>
      </c>
      <c r="E18" s="43">
        <v>3384539</v>
      </c>
      <c r="F18" s="44">
        <v>47.502521607817201</v>
      </c>
      <c r="G18" s="45"/>
      <c r="H18" s="45"/>
      <c r="I18" s="43">
        <v>236952.77129999999</v>
      </c>
      <c r="J18" s="44">
        <v>14.738239355592199</v>
      </c>
      <c r="K18" s="45"/>
      <c r="L18" s="45"/>
      <c r="M18" s="45"/>
      <c r="N18" s="43">
        <v>39320914.986299999</v>
      </c>
      <c r="O18" s="43">
        <v>170690569.4835</v>
      </c>
      <c r="P18" s="43">
        <v>87836</v>
      </c>
      <c r="Q18" s="43">
        <v>92608</v>
      </c>
      <c r="R18" s="44">
        <v>-5.1529025570145199</v>
      </c>
      <c r="S18" s="43">
        <v>18.303900107017601</v>
      </c>
      <c r="T18" s="43">
        <v>17.7955767946614</v>
      </c>
      <c r="U18" s="46">
        <v>2.77713115447655</v>
      </c>
    </row>
    <row r="19" spans="1:21" ht="12" thickBot="1">
      <c r="A19" s="71"/>
      <c r="B19" s="60" t="s">
        <v>17</v>
      </c>
      <c r="C19" s="61"/>
      <c r="D19" s="43">
        <v>385119.16460000002</v>
      </c>
      <c r="E19" s="43">
        <v>679833</v>
      </c>
      <c r="F19" s="44">
        <v>56.649083613181503</v>
      </c>
      <c r="G19" s="45"/>
      <c r="H19" s="45"/>
      <c r="I19" s="43">
        <v>45325.06</v>
      </c>
      <c r="J19" s="44">
        <v>11.7691001036202</v>
      </c>
      <c r="K19" s="45"/>
      <c r="L19" s="45"/>
      <c r="M19" s="45"/>
      <c r="N19" s="43">
        <v>11291456.7115</v>
      </c>
      <c r="O19" s="43">
        <v>58914006.177599996</v>
      </c>
      <c r="P19" s="43">
        <v>9595</v>
      </c>
      <c r="Q19" s="43">
        <v>11359</v>
      </c>
      <c r="R19" s="44">
        <v>-15.5295360507087</v>
      </c>
      <c r="S19" s="43">
        <v>40.137484585721701</v>
      </c>
      <c r="T19" s="43">
        <v>61.133539818646</v>
      </c>
      <c r="U19" s="46">
        <v>-52.310341441758602</v>
      </c>
    </row>
    <row r="20" spans="1:21" ht="12" thickBot="1">
      <c r="A20" s="71"/>
      <c r="B20" s="60" t="s">
        <v>18</v>
      </c>
      <c r="C20" s="61"/>
      <c r="D20" s="43">
        <v>687294.54949999996</v>
      </c>
      <c r="E20" s="43">
        <v>1310152</v>
      </c>
      <c r="F20" s="44">
        <v>52.4591459235264</v>
      </c>
      <c r="G20" s="45"/>
      <c r="H20" s="45"/>
      <c r="I20" s="43">
        <v>37720.294300000001</v>
      </c>
      <c r="J20" s="44">
        <v>5.4882283480119503</v>
      </c>
      <c r="K20" s="45"/>
      <c r="L20" s="45"/>
      <c r="M20" s="45"/>
      <c r="N20" s="43">
        <v>20056051.972100001</v>
      </c>
      <c r="O20" s="43">
        <v>99366975.492699996</v>
      </c>
      <c r="P20" s="43">
        <v>32944</v>
      </c>
      <c r="Q20" s="43">
        <v>35128</v>
      </c>
      <c r="R20" s="44">
        <v>-6.2172625825552297</v>
      </c>
      <c r="S20" s="43">
        <v>20.8625106089121</v>
      </c>
      <c r="T20" s="43">
        <v>23.4672505437258</v>
      </c>
      <c r="U20" s="46">
        <v>-12.4852659569219</v>
      </c>
    </row>
    <row r="21" spans="1:21" ht="12" thickBot="1">
      <c r="A21" s="71"/>
      <c r="B21" s="60" t="s">
        <v>19</v>
      </c>
      <c r="C21" s="61"/>
      <c r="D21" s="43">
        <v>436840.55800000002</v>
      </c>
      <c r="E21" s="43">
        <v>446476</v>
      </c>
      <c r="F21" s="44">
        <v>97.841890269577803</v>
      </c>
      <c r="G21" s="45"/>
      <c r="H21" s="45"/>
      <c r="I21" s="43">
        <v>4948.7910000000002</v>
      </c>
      <c r="J21" s="44">
        <v>1.1328597835918</v>
      </c>
      <c r="K21" s="45"/>
      <c r="L21" s="45"/>
      <c r="M21" s="45"/>
      <c r="N21" s="43">
        <v>7746972.1505000005</v>
      </c>
      <c r="O21" s="43">
        <v>35812491.522200003</v>
      </c>
      <c r="P21" s="43">
        <v>43269</v>
      </c>
      <c r="Q21" s="43">
        <v>36653</v>
      </c>
      <c r="R21" s="44">
        <v>18.0503642266663</v>
      </c>
      <c r="S21" s="43">
        <v>10.0959245187085</v>
      </c>
      <c r="T21" s="43">
        <v>10.123801585136301</v>
      </c>
      <c r="U21" s="46">
        <v>-0.27612197749769601</v>
      </c>
    </row>
    <row r="22" spans="1:21" ht="12" thickBot="1">
      <c r="A22" s="71"/>
      <c r="B22" s="60" t="s">
        <v>20</v>
      </c>
      <c r="C22" s="61"/>
      <c r="D22" s="43">
        <v>1024441.7061</v>
      </c>
      <c r="E22" s="43">
        <v>1094743</v>
      </c>
      <c r="F22" s="44">
        <v>93.578283313983306</v>
      </c>
      <c r="G22" s="45"/>
      <c r="H22" s="45"/>
      <c r="I22" s="43">
        <v>119178.8216</v>
      </c>
      <c r="J22" s="44">
        <v>11.6335386279526</v>
      </c>
      <c r="K22" s="45"/>
      <c r="L22" s="45"/>
      <c r="M22" s="45"/>
      <c r="N22" s="43">
        <v>26409075.2192</v>
      </c>
      <c r="O22" s="43">
        <v>128042412.4719</v>
      </c>
      <c r="P22" s="43">
        <v>70376</v>
      </c>
      <c r="Q22" s="43">
        <v>75757</v>
      </c>
      <c r="R22" s="44">
        <v>-7.1029739826022702</v>
      </c>
      <c r="S22" s="43">
        <v>14.5566912882233</v>
      </c>
      <c r="T22" s="43">
        <v>14.4991790606809</v>
      </c>
      <c r="U22" s="46">
        <v>0.39509134599101597</v>
      </c>
    </row>
    <row r="23" spans="1:21" ht="12" thickBot="1">
      <c r="A23" s="71"/>
      <c r="B23" s="60" t="s">
        <v>21</v>
      </c>
      <c r="C23" s="61"/>
      <c r="D23" s="43">
        <v>2360747.9514000001</v>
      </c>
      <c r="E23" s="43">
        <v>2698139</v>
      </c>
      <c r="F23" s="44">
        <v>87.495416336964098</v>
      </c>
      <c r="G23" s="45"/>
      <c r="H23" s="45"/>
      <c r="I23" s="43">
        <v>96273.687900000004</v>
      </c>
      <c r="J23" s="44">
        <v>4.0781010883820397</v>
      </c>
      <c r="K23" s="45"/>
      <c r="L23" s="45"/>
      <c r="M23" s="45"/>
      <c r="N23" s="43">
        <v>53337531.230800003</v>
      </c>
      <c r="O23" s="43">
        <v>259872334.45519999</v>
      </c>
      <c r="P23" s="43">
        <v>79753</v>
      </c>
      <c r="Q23" s="43">
        <v>84045</v>
      </c>
      <c r="R23" s="44">
        <v>-5.1067880302219102</v>
      </c>
      <c r="S23" s="43">
        <v>29.6007416824446</v>
      </c>
      <c r="T23" s="43">
        <v>28.734515989053499</v>
      </c>
      <c r="U23" s="46">
        <v>2.9263648278948602</v>
      </c>
    </row>
    <row r="24" spans="1:21" ht="12" thickBot="1">
      <c r="A24" s="71"/>
      <c r="B24" s="60" t="s">
        <v>22</v>
      </c>
      <c r="C24" s="61"/>
      <c r="D24" s="43">
        <v>296155.05989999999</v>
      </c>
      <c r="E24" s="43">
        <v>473904</v>
      </c>
      <c r="F24" s="44">
        <v>62.492627177656203</v>
      </c>
      <c r="G24" s="45"/>
      <c r="H24" s="45"/>
      <c r="I24" s="43">
        <v>50781.563099999999</v>
      </c>
      <c r="J24" s="44">
        <v>17.1469510320529</v>
      </c>
      <c r="K24" s="45"/>
      <c r="L24" s="45"/>
      <c r="M24" s="45"/>
      <c r="N24" s="43">
        <v>7400059.0126</v>
      </c>
      <c r="O24" s="43">
        <v>30628386.517299999</v>
      </c>
      <c r="P24" s="43">
        <v>33957</v>
      </c>
      <c r="Q24" s="43">
        <v>34770</v>
      </c>
      <c r="R24" s="44">
        <v>-2.3382226056945599</v>
      </c>
      <c r="S24" s="43">
        <v>8.7214730364873194</v>
      </c>
      <c r="T24" s="43">
        <v>8.7536518579235008</v>
      </c>
      <c r="U24" s="46">
        <v>-0.36896085445146498</v>
      </c>
    </row>
    <row r="25" spans="1:21" ht="12" thickBot="1">
      <c r="A25" s="71"/>
      <c r="B25" s="60" t="s">
        <v>23</v>
      </c>
      <c r="C25" s="61"/>
      <c r="D25" s="43">
        <v>199286.2414</v>
      </c>
      <c r="E25" s="43">
        <v>306560</v>
      </c>
      <c r="F25" s="44">
        <v>65.007255153966597</v>
      </c>
      <c r="G25" s="45"/>
      <c r="H25" s="45"/>
      <c r="I25" s="43">
        <v>17025.0242</v>
      </c>
      <c r="J25" s="44">
        <v>8.54300029966846</v>
      </c>
      <c r="K25" s="45"/>
      <c r="L25" s="45"/>
      <c r="M25" s="45"/>
      <c r="N25" s="43">
        <v>5021186.3057000004</v>
      </c>
      <c r="O25" s="43">
        <v>22660417.891600002</v>
      </c>
      <c r="P25" s="43">
        <v>16736</v>
      </c>
      <c r="Q25" s="43">
        <v>16930</v>
      </c>
      <c r="R25" s="44">
        <v>-1.1458948611931501</v>
      </c>
      <c r="S25" s="43">
        <v>11.907638706979</v>
      </c>
      <c r="T25" s="43">
        <v>11.3406668340224</v>
      </c>
      <c r="U25" s="46">
        <v>4.7614131307513103</v>
      </c>
    </row>
    <row r="26" spans="1:21" ht="12" thickBot="1">
      <c r="A26" s="71"/>
      <c r="B26" s="60" t="s">
        <v>24</v>
      </c>
      <c r="C26" s="61"/>
      <c r="D26" s="43">
        <v>407862.80180000002</v>
      </c>
      <c r="E26" s="43">
        <v>498896</v>
      </c>
      <c r="F26" s="44">
        <v>81.753071141079502</v>
      </c>
      <c r="G26" s="45"/>
      <c r="H26" s="45"/>
      <c r="I26" s="43">
        <v>71956.931100000002</v>
      </c>
      <c r="J26" s="44">
        <v>17.642435344050998</v>
      </c>
      <c r="K26" s="45"/>
      <c r="L26" s="45"/>
      <c r="M26" s="45"/>
      <c r="N26" s="43">
        <v>12315361.1668</v>
      </c>
      <c r="O26" s="43">
        <v>60357454.062799998</v>
      </c>
      <c r="P26" s="43">
        <v>34292</v>
      </c>
      <c r="Q26" s="43">
        <v>34252</v>
      </c>
      <c r="R26" s="44">
        <v>0.116781501810115</v>
      </c>
      <c r="S26" s="43">
        <v>11.893817852560399</v>
      </c>
      <c r="T26" s="43">
        <v>12.181826634941</v>
      </c>
      <c r="U26" s="46">
        <v>-2.4214998577489202</v>
      </c>
    </row>
    <row r="27" spans="1:21" ht="12" thickBot="1">
      <c r="A27" s="71"/>
      <c r="B27" s="60" t="s">
        <v>25</v>
      </c>
      <c r="C27" s="61"/>
      <c r="D27" s="43">
        <v>267230.48369999998</v>
      </c>
      <c r="E27" s="43">
        <v>421954</v>
      </c>
      <c r="F27" s="44">
        <v>63.331662621992002</v>
      </c>
      <c r="G27" s="45"/>
      <c r="H27" s="45"/>
      <c r="I27" s="43">
        <v>80137.479399999997</v>
      </c>
      <c r="J27" s="44">
        <v>29.988150412497301</v>
      </c>
      <c r="K27" s="45"/>
      <c r="L27" s="45"/>
      <c r="M27" s="45"/>
      <c r="N27" s="43">
        <v>5850656.7653000001</v>
      </c>
      <c r="O27" s="43">
        <v>25400059.7905</v>
      </c>
      <c r="P27" s="43">
        <v>39458</v>
      </c>
      <c r="Q27" s="43">
        <v>39639</v>
      </c>
      <c r="R27" s="44">
        <v>-0.45662100456621602</v>
      </c>
      <c r="S27" s="43">
        <v>6.7725298722692502</v>
      </c>
      <c r="T27" s="43">
        <v>6.7080078760816404</v>
      </c>
      <c r="U27" s="46">
        <v>0.95270153701059301</v>
      </c>
    </row>
    <row r="28" spans="1:21" ht="12" thickBot="1">
      <c r="A28" s="71"/>
      <c r="B28" s="60" t="s">
        <v>26</v>
      </c>
      <c r="C28" s="61"/>
      <c r="D28" s="43">
        <v>838731.97699999996</v>
      </c>
      <c r="E28" s="43">
        <v>1009236</v>
      </c>
      <c r="F28" s="44">
        <v>83.105634063786894</v>
      </c>
      <c r="G28" s="45"/>
      <c r="H28" s="45"/>
      <c r="I28" s="43">
        <v>57595.889199999998</v>
      </c>
      <c r="J28" s="44">
        <v>6.8670195937933096</v>
      </c>
      <c r="K28" s="45"/>
      <c r="L28" s="45"/>
      <c r="M28" s="45"/>
      <c r="N28" s="43">
        <v>20412289.706999999</v>
      </c>
      <c r="O28" s="43">
        <v>88478253.632400006</v>
      </c>
      <c r="P28" s="43">
        <v>48018</v>
      </c>
      <c r="Q28" s="43">
        <v>45793</v>
      </c>
      <c r="R28" s="44">
        <v>4.8588212172166099</v>
      </c>
      <c r="S28" s="43">
        <v>17.467032716897801</v>
      </c>
      <c r="T28" s="43">
        <v>17.186813657109202</v>
      </c>
      <c r="U28" s="46">
        <v>1.60427397332104</v>
      </c>
    </row>
    <row r="29" spans="1:21" ht="12" thickBot="1">
      <c r="A29" s="71"/>
      <c r="B29" s="60" t="s">
        <v>27</v>
      </c>
      <c r="C29" s="61"/>
      <c r="D29" s="43">
        <v>644813.79570000002</v>
      </c>
      <c r="E29" s="43">
        <v>672812</v>
      </c>
      <c r="F29" s="44">
        <v>95.838628874039102</v>
      </c>
      <c r="G29" s="45"/>
      <c r="H29" s="45"/>
      <c r="I29" s="43">
        <v>100714.408</v>
      </c>
      <c r="J29" s="44">
        <v>15.619145972313801</v>
      </c>
      <c r="K29" s="45"/>
      <c r="L29" s="45"/>
      <c r="M29" s="45"/>
      <c r="N29" s="43">
        <v>15115280.742900001</v>
      </c>
      <c r="O29" s="43">
        <v>63255686.673799999</v>
      </c>
      <c r="P29" s="43">
        <v>103056</v>
      </c>
      <c r="Q29" s="43">
        <v>98470</v>
      </c>
      <c r="R29" s="44">
        <v>4.65725601706104</v>
      </c>
      <c r="S29" s="43">
        <v>6.2569262895901296</v>
      </c>
      <c r="T29" s="43">
        <v>6.0488357540367597</v>
      </c>
      <c r="U29" s="46">
        <v>3.32576293729992</v>
      </c>
    </row>
    <row r="30" spans="1:21" ht="12" thickBot="1">
      <c r="A30" s="71"/>
      <c r="B30" s="60" t="s">
        <v>28</v>
      </c>
      <c r="C30" s="61"/>
      <c r="D30" s="43">
        <v>1020572.6455</v>
      </c>
      <c r="E30" s="43">
        <v>1204280</v>
      </c>
      <c r="F30" s="44">
        <v>84.745461645132394</v>
      </c>
      <c r="G30" s="45"/>
      <c r="H30" s="45"/>
      <c r="I30" s="43">
        <v>179342.7475</v>
      </c>
      <c r="J30" s="44">
        <v>17.572756656841001</v>
      </c>
      <c r="K30" s="45"/>
      <c r="L30" s="45"/>
      <c r="M30" s="45"/>
      <c r="N30" s="43">
        <v>27749404.784000002</v>
      </c>
      <c r="O30" s="43">
        <v>130129597.2746</v>
      </c>
      <c r="P30" s="43">
        <v>75311</v>
      </c>
      <c r="Q30" s="43">
        <v>79866</v>
      </c>
      <c r="R30" s="44">
        <v>-5.7033030325795702</v>
      </c>
      <c r="S30" s="43">
        <v>13.5514419606698</v>
      </c>
      <c r="T30" s="43">
        <v>13.5124043673153</v>
      </c>
      <c r="U30" s="46">
        <v>0.28806966423055702</v>
      </c>
    </row>
    <row r="31" spans="1:21" ht="12" thickBot="1">
      <c r="A31" s="71"/>
      <c r="B31" s="60" t="s">
        <v>29</v>
      </c>
      <c r="C31" s="61"/>
      <c r="D31" s="43">
        <v>1681376.9738</v>
      </c>
      <c r="E31" s="43">
        <v>1227968</v>
      </c>
      <c r="F31" s="44">
        <v>136.92351704604701</v>
      </c>
      <c r="G31" s="45"/>
      <c r="H31" s="45"/>
      <c r="I31" s="43">
        <v>-6288.4498000000003</v>
      </c>
      <c r="J31" s="44">
        <v>-0.37400594262854497</v>
      </c>
      <c r="K31" s="45"/>
      <c r="L31" s="45"/>
      <c r="M31" s="45"/>
      <c r="N31" s="43">
        <v>19433688.949700002</v>
      </c>
      <c r="O31" s="43">
        <v>96380061.808799997</v>
      </c>
      <c r="P31" s="43">
        <v>46038</v>
      </c>
      <c r="Q31" s="43">
        <v>32132</v>
      </c>
      <c r="R31" s="44">
        <v>43.277729366363801</v>
      </c>
      <c r="S31" s="43">
        <v>36.5215034058821</v>
      </c>
      <c r="T31" s="43">
        <v>20.105584940246501</v>
      </c>
      <c r="U31" s="46">
        <v>44.948638294533303</v>
      </c>
    </row>
    <row r="32" spans="1:21" ht="12" thickBot="1">
      <c r="A32" s="71"/>
      <c r="B32" s="60" t="s">
        <v>30</v>
      </c>
      <c r="C32" s="61"/>
      <c r="D32" s="43">
        <v>138319.6856</v>
      </c>
      <c r="E32" s="43">
        <v>176591</v>
      </c>
      <c r="F32" s="44">
        <v>78.3277095661727</v>
      </c>
      <c r="G32" s="45"/>
      <c r="H32" s="45"/>
      <c r="I32" s="43">
        <v>32681.022700000001</v>
      </c>
      <c r="J32" s="44">
        <v>23.627166703160899</v>
      </c>
      <c r="K32" s="45"/>
      <c r="L32" s="45"/>
      <c r="M32" s="45"/>
      <c r="N32" s="43">
        <v>3041556.7900999999</v>
      </c>
      <c r="O32" s="43">
        <v>15416718.781400001</v>
      </c>
      <c r="P32" s="43">
        <v>32017</v>
      </c>
      <c r="Q32" s="43">
        <v>28264</v>
      </c>
      <c r="R32" s="44">
        <v>13.278375318426299</v>
      </c>
      <c r="S32" s="43">
        <v>4.3201950713683397</v>
      </c>
      <c r="T32" s="43">
        <v>4.6902259234361701</v>
      </c>
      <c r="U32" s="46">
        <v>-8.5651422205488004</v>
      </c>
    </row>
    <row r="33" spans="1:21" ht="12" thickBot="1">
      <c r="A33" s="71"/>
      <c r="B33" s="60" t="s">
        <v>31</v>
      </c>
      <c r="C33" s="61"/>
      <c r="D33" s="43">
        <v>128.7182</v>
      </c>
      <c r="E33" s="45"/>
      <c r="F33" s="45"/>
      <c r="G33" s="45"/>
      <c r="H33" s="45"/>
      <c r="I33" s="43">
        <v>25.061599999999999</v>
      </c>
      <c r="J33" s="44">
        <v>19.470129321261499</v>
      </c>
      <c r="K33" s="45"/>
      <c r="L33" s="45"/>
      <c r="M33" s="45"/>
      <c r="N33" s="43">
        <v>3457.8820999999998</v>
      </c>
      <c r="O33" s="43">
        <v>13127.3912</v>
      </c>
      <c r="P33" s="43">
        <v>24</v>
      </c>
      <c r="Q33" s="43">
        <v>23</v>
      </c>
      <c r="R33" s="44">
        <v>4.3478260869565197</v>
      </c>
      <c r="S33" s="43">
        <v>5.3632583333333299</v>
      </c>
      <c r="T33" s="43">
        <v>6.2133086956521799</v>
      </c>
      <c r="U33" s="46">
        <v>-15.849513662910301</v>
      </c>
    </row>
    <row r="34" spans="1:21" ht="12" thickBot="1">
      <c r="A34" s="71"/>
      <c r="B34" s="60" t="s">
        <v>40</v>
      </c>
      <c r="C34" s="61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3">
        <v>3.9</v>
      </c>
      <c r="O34" s="43">
        <v>25.9</v>
      </c>
      <c r="P34" s="45"/>
      <c r="Q34" s="45"/>
      <c r="R34" s="45"/>
      <c r="S34" s="45"/>
      <c r="T34" s="45"/>
      <c r="U34" s="47"/>
    </row>
    <row r="35" spans="1:21" ht="12" thickBot="1">
      <c r="A35" s="71"/>
      <c r="B35" s="60" t="s">
        <v>32</v>
      </c>
      <c r="C35" s="61"/>
      <c r="D35" s="43">
        <v>153472.06</v>
      </c>
      <c r="E35" s="43">
        <v>220830</v>
      </c>
      <c r="F35" s="44">
        <v>69.497830910655296</v>
      </c>
      <c r="G35" s="45"/>
      <c r="H35" s="45"/>
      <c r="I35" s="43">
        <v>17632.992099999999</v>
      </c>
      <c r="J35" s="44">
        <v>11.489382562532899</v>
      </c>
      <c r="K35" s="45"/>
      <c r="L35" s="45"/>
      <c r="M35" s="45"/>
      <c r="N35" s="43">
        <v>3703999.9819</v>
      </c>
      <c r="O35" s="43">
        <v>11493299.4815</v>
      </c>
      <c r="P35" s="43">
        <v>13110</v>
      </c>
      <c r="Q35" s="43">
        <v>12441</v>
      </c>
      <c r="R35" s="44">
        <v>5.3773812394501999</v>
      </c>
      <c r="S35" s="43">
        <v>11.7064881769641</v>
      </c>
      <c r="T35" s="43">
        <v>11.4478999196206</v>
      </c>
      <c r="U35" s="46">
        <v>2.20893109389019</v>
      </c>
    </row>
    <row r="36" spans="1:21" ht="12" customHeight="1" thickBot="1">
      <c r="A36" s="71"/>
      <c r="B36" s="60" t="s">
        <v>41</v>
      </c>
      <c r="C36" s="61"/>
      <c r="D36" s="45"/>
      <c r="E36" s="43">
        <v>752870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71"/>
      <c r="B37" s="60" t="s">
        <v>42</v>
      </c>
      <c r="C37" s="61"/>
      <c r="D37" s="45"/>
      <c r="E37" s="43">
        <v>323249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71"/>
      <c r="B38" s="60" t="s">
        <v>43</v>
      </c>
      <c r="C38" s="61"/>
      <c r="D38" s="45"/>
      <c r="E38" s="43">
        <v>352561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71"/>
      <c r="B39" s="60" t="s">
        <v>33</v>
      </c>
      <c r="C39" s="61"/>
      <c r="D39" s="43">
        <v>321258.97470000002</v>
      </c>
      <c r="E39" s="43">
        <v>481124</v>
      </c>
      <c r="F39" s="44">
        <v>66.772593905105595</v>
      </c>
      <c r="G39" s="45"/>
      <c r="H39" s="45"/>
      <c r="I39" s="43">
        <v>16842.7539</v>
      </c>
      <c r="J39" s="44">
        <v>5.2427341261759901</v>
      </c>
      <c r="K39" s="45"/>
      <c r="L39" s="45"/>
      <c r="M39" s="45"/>
      <c r="N39" s="43">
        <v>7347827.1708000004</v>
      </c>
      <c r="O39" s="43">
        <v>35327463.685199998</v>
      </c>
      <c r="P39" s="43">
        <v>456</v>
      </c>
      <c r="Q39" s="43">
        <v>508</v>
      </c>
      <c r="R39" s="44">
        <v>-10.2362204724409</v>
      </c>
      <c r="S39" s="43">
        <v>704.515295394737</v>
      </c>
      <c r="T39" s="43">
        <v>566.19725649606301</v>
      </c>
      <c r="U39" s="46">
        <v>19.6330782032454</v>
      </c>
    </row>
    <row r="40" spans="1:21" ht="12" thickBot="1">
      <c r="A40" s="71"/>
      <c r="B40" s="60" t="s">
        <v>34</v>
      </c>
      <c r="C40" s="61"/>
      <c r="D40" s="43">
        <v>317605.26650000003</v>
      </c>
      <c r="E40" s="43">
        <v>539485</v>
      </c>
      <c r="F40" s="44">
        <v>58.871936476454401</v>
      </c>
      <c r="G40" s="45"/>
      <c r="H40" s="45"/>
      <c r="I40" s="43">
        <v>20992.254199999999</v>
      </c>
      <c r="J40" s="44">
        <v>6.6095422255852299</v>
      </c>
      <c r="K40" s="45"/>
      <c r="L40" s="45"/>
      <c r="M40" s="45"/>
      <c r="N40" s="43">
        <v>8519914.8555999994</v>
      </c>
      <c r="O40" s="43">
        <v>49364313.3024</v>
      </c>
      <c r="P40" s="43">
        <v>1688</v>
      </c>
      <c r="Q40" s="43">
        <v>1768</v>
      </c>
      <c r="R40" s="44">
        <v>-4.5248868778280498</v>
      </c>
      <c r="S40" s="43">
        <v>188.15477873222801</v>
      </c>
      <c r="T40" s="43">
        <v>192.057306730769</v>
      </c>
      <c r="U40" s="46">
        <v>-2.0741051727926698</v>
      </c>
    </row>
    <row r="41" spans="1:21" ht="12" thickBot="1">
      <c r="A41" s="71"/>
      <c r="B41" s="60" t="s">
        <v>44</v>
      </c>
      <c r="C41" s="61"/>
      <c r="D41" s="45"/>
      <c r="E41" s="43">
        <v>205467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71"/>
      <c r="B42" s="60" t="s">
        <v>45</v>
      </c>
      <c r="C42" s="61"/>
      <c r="D42" s="45"/>
      <c r="E42" s="43">
        <v>91651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72"/>
      <c r="B43" s="60" t="s">
        <v>35</v>
      </c>
      <c r="C43" s="61"/>
      <c r="D43" s="48">
        <v>13927.028399999999</v>
      </c>
      <c r="E43" s="49"/>
      <c r="F43" s="49"/>
      <c r="G43" s="49"/>
      <c r="H43" s="49"/>
      <c r="I43" s="48">
        <v>2096.2386000000001</v>
      </c>
      <c r="J43" s="50">
        <v>15.0515855916543</v>
      </c>
      <c r="K43" s="49"/>
      <c r="L43" s="49"/>
      <c r="M43" s="49"/>
      <c r="N43" s="48">
        <v>679768.7169</v>
      </c>
      <c r="O43" s="48">
        <v>4260935.4790000003</v>
      </c>
      <c r="P43" s="48">
        <v>35</v>
      </c>
      <c r="Q43" s="48">
        <v>36</v>
      </c>
      <c r="R43" s="50">
        <v>-2.7777777777777799</v>
      </c>
      <c r="S43" s="48">
        <v>397.91509714285701</v>
      </c>
      <c r="T43" s="48">
        <v>438.46611944444498</v>
      </c>
      <c r="U43" s="51">
        <v>-10.190873026119201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53520</v>
      </c>
      <c r="D2" s="54">
        <v>514891.58212991501</v>
      </c>
      <c r="E2" s="54">
        <v>409675.13679316198</v>
      </c>
      <c r="F2" s="54">
        <v>105216.445336752</v>
      </c>
      <c r="G2" s="54">
        <v>409675.13679316198</v>
      </c>
      <c r="H2" s="54">
        <v>0.20434679646831799</v>
      </c>
    </row>
    <row r="3" spans="1:8" ht="14.25">
      <c r="A3" s="54">
        <v>2</v>
      </c>
      <c r="B3" s="55">
        <v>13</v>
      </c>
      <c r="C3" s="54">
        <v>23445.083999999999</v>
      </c>
      <c r="D3" s="54">
        <v>160480.466254353</v>
      </c>
      <c r="E3" s="54">
        <v>136661.57800683801</v>
      </c>
      <c r="F3" s="54">
        <v>23818.8882475153</v>
      </c>
      <c r="G3" s="54">
        <v>136661.57800683801</v>
      </c>
      <c r="H3" s="54">
        <v>0.14842235197499801</v>
      </c>
    </row>
    <row r="4" spans="1:8" ht="14.25">
      <c r="A4" s="54">
        <v>3</v>
      </c>
      <c r="B4" s="55">
        <v>14</v>
      </c>
      <c r="C4" s="54">
        <v>110852</v>
      </c>
      <c r="D4" s="54">
        <v>147831.561344444</v>
      </c>
      <c r="E4" s="54">
        <v>114147.29484957299</v>
      </c>
      <c r="F4" s="54">
        <v>33684.266494871801</v>
      </c>
      <c r="G4" s="54">
        <v>114147.29484957299</v>
      </c>
      <c r="H4" s="54">
        <v>0.22785571760544501</v>
      </c>
    </row>
    <row r="5" spans="1:8" ht="14.25">
      <c r="A5" s="54">
        <v>4</v>
      </c>
      <c r="B5" s="55">
        <v>15</v>
      </c>
      <c r="C5" s="54">
        <v>2692</v>
      </c>
      <c r="D5" s="54">
        <v>38751.223282051302</v>
      </c>
      <c r="E5" s="54">
        <v>30340.082334187999</v>
      </c>
      <c r="F5" s="54">
        <v>8411.1409478632504</v>
      </c>
      <c r="G5" s="54">
        <v>30340.082334187999</v>
      </c>
      <c r="H5" s="54">
        <v>0.21705484976932601</v>
      </c>
    </row>
    <row r="6" spans="1:8" ht="14.25">
      <c r="A6" s="54">
        <v>5</v>
      </c>
      <c r="B6" s="55">
        <v>16</v>
      </c>
      <c r="C6" s="54">
        <v>2673</v>
      </c>
      <c r="D6" s="54">
        <v>129662.91091453</v>
      </c>
      <c r="E6" s="54">
        <v>122006.186952137</v>
      </c>
      <c r="F6" s="54">
        <v>7656.72396239316</v>
      </c>
      <c r="G6" s="54">
        <v>122006.186952137</v>
      </c>
      <c r="H6" s="54">
        <v>5.9050995449579702E-2</v>
      </c>
    </row>
    <row r="7" spans="1:8" ht="14.25">
      <c r="A7" s="54">
        <v>6</v>
      </c>
      <c r="B7" s="55">
        <v>17</v>
      </c>
      <c r="C7" s="54">
        <v>19157</v>
      </c>
      <c r="D7" s="54">
        <v>262545.024724786</v>
      </c>
      <c r="E7" s="54">
        <v>201700.210833333</v>
      </c>
      <c r="F7" s="54">
        <v>60844.813891452999</v>
      </c>
      <c r="G7" s="54">
        <v>201700.210833333</v>
      </c>
      <c r="H7" s="54">
        <v>0.23175001680276999</v>
      </c>
    </row>
    <row r="8" spans="1:8" ht="14.25">
      <c r="A8" s="54">
        <v>7</v>
      </c>
      <c r="B8" s="55">
        <v>18</v>
      </c>
      <c r="C8" s="54">
        <v>38835</v>
      </c>
      <c r="D8" s="54">
        <v>145122.79452136799</v>
      </c>
      <c r="E8" s="54">
        <v>124274.303935043</v>
      </c>
      <c r="F8" s="54">
        <v>20848.490586324799</v>
      </c>
      <c r="G8" s="54">
        <v>124274.303935043</v>
      </c>
      <c r="H8" s="54">
        <v>0.14366103309328901</v>
      </c>
    </row>
    <row r="9" spans="1:8" ht="14.25">
      <c r="A9" s="54">
        <v>8</v>
      </c>
      <c r="B9" s="55">
        <v>19</v>
      </c>
      <c r="C9" s="54">
        <v>18406</v>
      </c>
      <c r="D9" s="54">
        <v>79621.504341880296</v>
      </c>
      <c r="E9" s="54">
        <v>69456.006707692301</v>
      </c>
      <c r="F9" s="54">
        <v>10165.497634187999</v>
      </c>
      <c r="G9" s="54">
        <v>69456.006707692301</v>
      </c>
      <c r="H9" s="54">
        <v>0.12767276526877999</v>
      </c>
    </row>
    <row r="10" spans="1:8" ht="14.25">
      <c r="A10" s="54">
        <v>9</v>
      </c>
      <c r="B10" s="55">
        <v>21</v>
      </c>
      <c r="C10" s="54">
        <v>183518</v>
      </c>
      <c r="D10" s="54">
        <v>690621.24549999996</v>
      </c>
      <c r="E10" s="54">
        <v>627768.79810000001</v>
      </c>
      <c r="F10" s="54">
        <v>62852.447399999997</v>
      </c>
      <c r="G10" s="54">
        <v>627768.79810000001</v>
      </c>
      <c r="H10" s="54">
        <v>9.1008563390626199E-2</v>
      </c>
    </row>
    <row r="11" spans="1:8" ht="14.25">
      <c r="A11" s="54">
        <v>10</v>
      </c>
      <c r="B11" s="55">
        <v>22</v>
      </c>
      <c r="C11" s="54">
        <v>46879.525999999998</v>
      </c>
      <c r="D11" s="54">
        <v>577988.55607179506</v>
      </c>
      <c r="E11" s="54">
        <v>503644.154850427</v>
      </c>
      <c r="F11" s="54">
        <v>74344.401221367501</v>
      </c>
      <c r="G11" s="54">
        <v>503644.154850427</v>
      </c>
      <c r="H11" s="54">
        <v>0.128626078216214</v>
      </c>
    </row>
    <row r="12" spans="1:8" ht="14.25">
      <c r="A12" s="54">
        <v>11</v>
      </c>
      <c r="B12" s="55">
        <v>23</v>
      </c>
      <c r="C12" s="54">
        <v>243265.443</v>
      </c>
      <c r="D12" s="54">
        <v>1607741.4889</v>
      </c>
      <c r="E12" s="54">
        <v>1370788.5963000001</v>
      </c>
      <c r="F12" s="54">
        <v>236952.89259999999</v>
      </c>
      <c r="G12" s="54">
        <v>1370788.5963000001</v>
      </c>
      <c r="H12" s="54">
        <v>0.147382458085423</v>
      </c>
    </row>
    <row r="13" spans="1:8" ht="14.25">
      <c r="A13" s="54">
        <v>12</v>
      </c>
      <c r="B13" s="55">
        <v>24</v>
      </c>
      <c r="C13" s="54">
        <v>16549</v>
      </c>
      <c r="D13" s="54">
        <v>385119.19212820497</v>
      </c>
      <c r="E13" s="54">
        <v>339794.10454871802</v>
      </c>
      <c r="F13" s="54">
        <v>45325.087579487197</v>
      </c>
      <c r="G13" s="54">
        <v>339794.10454871802</v>
      </c>
      <c r="H13" s="54">
        <v>0.117691064236546</v>
      </c>
    </row>
    <row r="14" spans="1:8" ht="14.25">
      <c r="A14" s="54">
        <v>13</v>
      </c>
      <c r="B14" s="55">
        <v>25</v>
      </c>
      <c r="C14" s="54">
        <v>64555</v>
      </c>
      <c r="D14" s="54">
        <v>687294.70189999999</v>
      </c>
      <c r="E14" s="54">
        <v>649574.25520000001</v>
      </c>
      <c r="F14" s="54">
        <v>37720.4467</v>
      </c>
      <c r="G14" s="54">
        <v>649574.25520000001</v>
      </c>
      <c r="H14" s="54">
        <v>5.4882493049521898E-2</v>
      </c>
    </row>
    <row r="15" spans="1:8" ht="14.25">
      <c r="A15" s="54">
        <v>14</v>
      </c>
      <c r="B15" s="55">
        <v>26</v>
      </c>
      <c r="C15" s="54">
        <v>111785</v>
      </c>
      <c r="D15" s="54">
        <v>436840.52908816299</v>
      </c>
      <c r="E15" s="54">
        <v>431891.76696612203</v>
      </c>
      <c r="F15" s="54">
        <v>4948.76212204069</v>
      </c>
      <c r="G15" s="54">
        <v>431891.76696612203</v>
      </c>
      <c r="H15" s="54">
        <v>1.1328532479279001E-2</v>
      </c>
    </row>
    <row r="16" spans="1:8" ht="14.25">
      <c r="A16" s="54">
        <v>15</v>
      </c>
      <c r="B16" s="55">
        <v>27</v>
      </c>
      <c r="C16" s="54">
        <v>176975.611</v>
      </c>
      <c r="D16" s="54">
        <v>1024442.15925133</v>
      </c>
      <c r="E16" s="54">
        <v>905262.88133362797</v>
      </c>
      <c r="F16" s="54">
        <v>119179.277917699</v>
      </c>
      <c r="G16" s="54">
        <v>905262.88133362797</v>
      </c>
      <c r="H16" s="54">
        <v>0.116335780250196</v>
      </c>
    </row>
    <row r="17" spans="1:8" ht="14.25">
      <c r="A17" s="54">
        <v>16</v>
      </c>
      <c r="B17" s="55">
        <v>29</v>
      </c>
      <c r="C17" s="54">
        <v>201199</v>
      </c>
      <c r="D17" s="54">
        <v>2360749.0071418802</v>
      </c>
      <c r="E17" s="54">
        <v>2264474.2973042699</v>
      </c>
      <c r="F17" s="54">
        <v>96274.709837606802</v>
      </c>
      <c r="G17" s="54">
        <v>2264474.2973042699</v>
      </c>
      <c r="H17" s="54">
        <v>4.07814255333162E-2</v>
      </c>
    </row>
    <row r="18" spans="1:8" ht="14.25">
      <c r="A18" s="54">
        <v>17</v>
      </c>
      <c r="B18" s="55">
        <v>31</v>
      </c>
      <c r="C18" s="54">
        <v>42473.764999999999</v>
      </c>
      <c r="D18" s="54">
        <v>296155.10111762298</v>
      </c>
      <c r="E18" s="54">
        <v>245373.48460926799</v>
      </c>
      <c r="F18" s="54">
        <v>50781.616508355401</v>
      </c>
      <c r="G18" s="54">
        <v>245373.48460926799</v>
      </c>
      <c r="H18" s="54">
        <v>0.17146966679525999</v>
      </c>
    </row>
    <row r="19" spans="1:8" ht="14.25">
      <c r="A19" s="54">
        <v>18</v>
      </c>
      <c r="B19" s="55">
        <v>32</v>
      </c>
      <c r="C19" s="54">
        <v>12584.31</v>
      </c>
      <c r="D19" s="54">
        <v>199286.239418085</v>
      </c>
      <c r="E19" s="54">
        <v>182261.20991144801</v>
      </c>
      <c r="F19" s="54">
        <v>17025.0295066371</v>
      </c>
      <c r="G19" s="54">
        <v>182261.20991144801</v>
      </c>
      <c r="H19" s="54">
        <v>8.5430030474507895E-2</v>
      </c>
    </row>
    <row r="20" spans="1:8" ht="14.25">
      <c r="A20" s="54">
        <v>19</v>
      </c>
      <c r="B20" s="55">
        <v>33</v>
      </c>
      <c r="C20" s="54">
        <v>38891.603000000003</v>
      </c>
      <c r="D20" s="54">
        <v>407862.73932185897</v>
      </c>
      <c r="E20" s="54">
        <v>335905.85353386699</v>
      </c>
      <c r="F20" s="54">
        <v>71956.8857879922</v>
      </c>
      <c r="G20" s="54">
        <v>335905.85353386699</v>
      </c>
      <c r="H20" s="54">
        <v>0.176424269369721</v>
      </c>
    </row>
    <row r="21" spans="1:8" ht="14.25">
      <c r="A21" s="54">
        <v>20</v>
      </c>
      <c r="B21" s="55">
        <v>34</v>
      </c>
      <c r="C21" s="54">
        <v>55865.06</v>
      </c>
      <c r="D21" s="54">
        <v>267230.42862111802</v>
      </c>
      <c r="E21" s="54">
        <v>187093.00931272699</v>
      </c>
      <c r="F21" s="54">
        <v>80137.419308390497</v>
      </c>
      <c r="G21" s="54">
        <v>187093.00931272699</v>
      </c>
      <c r="H21" s="54">
        <v>0.29988134106543002</v>
      </c>
    </row>
    <row r="22" spans="1:8" ht="14.25">
      <c r="A22" s="54">
        <v>21</v>
      </c>
      <c r="B22" s="55">
        <v>35</v>
      </c>
      <c r="C22" s="54">
        <v>33568.673000000003</v>
      </c>
      <c r="D22" s="54">
        <v>838731.97736991197</v>
      </c>
      <c r="E22" s="54">
        <v>781136.08290886995</v>
      </c>
      <c r="F22" s="54">
        <v>57595.8944610416</v>
      </c>
      <c r="G22" s="54">
        <v>781136.08290886995</v>
      </c>
      <c r="H22" s="54">
        <v>6.8670202180260598E-2</v>
      </c>
    </row>
    <row r="23" spans="1:8" ht="14.25">
      <c r="A23" s="54">
        <v>22</v>
      </c>
      <c r="B23" s="55">
        <v>36</v>
      </c>
      <c r="C23" s="54">
        <v>134888.76500000001</v>
      </c>
      <c r="D23" s="54">
        <v>644813.79599646002</v>
      </c>
      <c r="E23" s="54">
        <v>544099.37243884697</v>
      </c>
      <c r="F23" s="54">
        <v>100714.42355761401</v>
      </c>
      <c r="G23" s="54">
        <v>544099.37243884697</v>
      </c>
      <c r="H23" s="54">
        <v>0.15619148377862299</v>
      </c>
    </row>
    <row r="24" spans="1:8" ht="14.25">
      <c r="A24" s="54">
        <v>23</v>
      </c>
      <c r="B24" s="55">
        <v>37</v>
      </c>
      <c r="C24" s="54">
        <v>127472.927</v>
      </c>
      <c r="D24" s="54">
        <v>1020572.60997788</v>
      </c>
      <c r="E24" s="54">
        <v>841229.86538187298</v>
      </c>
      <c r="F24" s="54">
        <v>179342.744596003</v>
      </c>
      <c r="G24" s="54">
        <v>841229.86538187298</v>
      </c>
      <c r="H24" s="54">
        <v>0.17572756983933799</v>
      </c>
    </row>
    <row r="25" spans="1:8" ht="14.25">
      <c r="A25" s="54">
        <v>24</v>
      </c>
      <c r="B25" s="55">
        <v>38</v>
      </c>
      <c r="C25" s="54">
        <v>437313.82400000002</v>
      </c>
      <c r="D25" s="54">
        <v>1681376.6074725699</v>
      </c>
      <c r="E25" s="54">
        <v>1687665.5887053099</v>
      </c>
      <c r="F25" s="54">
        <v>-6288.9812327433601</v>
      </c>
      <c r="G25" s="54">
        <v>1687665.5887053099</v>
      </c>
      <c r="H25" s="54">
        <v>-3.7403763111685702E-3</v>
      </c>
    </row>
    <row r="26" spans="1:8" ht="14.25">
      <c r="A26" s="54">
        <v>25</v>
      </c>
      <c r="B26" s="55">
        <v>39</v>
      </c>
      <c r="C26" s="54">
        <v>113490.961</v>
      </c>
      <c r="D26" s="54">
        <v>138319.50668481999</v>
      </c>
      <c r="E26" s="54">
        <v>105638.685467648</v>
      </c>
      <c r="F26" s="54">
        <v>32680.821217171899</v>
      </c>
      <c r="G26" s="54">
        <v>105638.685467648</v>
      </c>
      <c r="H26" s="54">
        <v>0.23627051599916199</v>
      </c>
    </row>
    <row r="27" spans="1:8" ht="14.25">
      <c r="A27" s="54">
        <v>26</v>
      </c>
      <c r="B27" s="55">
        <v>40</v>
      </c>
      <c r="C27" s="54">
        <v>39</v>
      </c>
      <c r="D27" s="54">
        <v>128.71809999999999</v>
      </c>
      <c r="E27" s="54">
        <v>103.6566</v>
      </c>
      <c r="F27" s="54">
        <v>25.061499999999999</v>
      </c>
      <c r="G27" s="54">
        <v>103.6566</v>
      </c>
      <c r="H27" s="54">
        <v>0.19470066758288099</v>
      </c>
    </row>
    <row r="28" spans="1:8" ht="14.25">
      <c r="A28" s="54">
        <v>27</v>
      </c>
      <c r="B28" s="55">
        <v>42</v>
      </c>
      <c r="C28" s="54">
        <v>10941.928</v>
      </c>
      <c r="D28" s="54">
        <v>153472.0594</v>
      </c>
      <c r="E28" s="54">
        <v>135839.0814</v>
      </c>
      <c r="F28" s="54">
        <v>17632.977999999999</v>
      </c>
      <c r="G28" s="54">
        <v>135839.0814</v>
      </c>
      <c r="H28" s="54">
        <v>0.114893734201106</v>
      </c>
    </row>
    <row r="29" spans="1:8" ht="14.25">
      <c r="A29" s="54">
        <v>28</v>
      </c>
      <c r="B29" s="55">
        <v>75</v>
      </c>
      <c r="C29" s="54">
        <v>465</v>
      </c>
      <c r="D29" s="54">
        <v>321258.97435897402</v>
      </c>
      <c r="E29" s="54">
        <v>304416.22051282099</v>
      </c>
      <c r="F29" s="54">
        <v>16842.753846153799</v>
      </c>
      <c r="G29" s="54">
        <v>304416.22051282099</v>
      </c>
      <c r="H29" s="54">
        <v>5.2427341149803297E-2</v>
      </c>
    </row>
    <row r="30" spans="1:8" ht="14.25">
      <c r="A30" s="54">
        <v>29</v>
      </c>
      <c r="B30" s="55">
        <v>76</v>
      </c>
      <c r="C30" s="54">
        <v>1850</v>
      </c>
      <c r="D30" s="54">
        <v>317605.26049572602</v>
      </c>
      <c r="E30" s="54">
        <v>296613.01304529898</v>
      </c>
      <c r="F30" s="54">
        <v>20992.2474504274</v>
      </c>
      <c r="G30" s="54">
        <v>296613.01304529898</v>
      </c>
      <c r="H30" s="54">
        <v>6.6095402253924004E-2</v>
      </c>
    </row>
    <row r="31" spans="1:8" ht="14.25">
      <c r="A31" s="54">
        <v>30</v>
      </c>
      <c r="B31" s="55">
        <v>99</v>
      </c>
      <c r="C31" s="54">
        <v>36</v>
      </c>
      <c r="D31" s="54">
        <v>13927.0285152409</v>
      </c>
      <c r="E31" s="54">
        <v>11830.7893654035</v>
      </c>
      <c r="F31" s="54">
        <v>2096.23914983738</v>
      </c>
      <c r="G31" s="54">
        <v>11830.7893654035</v>
      </c>
      <c r="H31" s="54">
        <v>0.15051589415095801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2013-08-23T00:23:50Z</dcterms:modified>
</cp:coreProperties>
</file>