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<sst xmlns="http://schemas.openxmlformats.org/spreadsheetml/2006/main" count="144" uniqueCount="101">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</sst>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charset val="1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</cellStyleXfs>
  <cellXfs count="7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31" fillId="0" borderId="0" xfId="45" applyNumberFormat="1" applyFont="1"/>
    <xf numFmtId="0" fontId="30" fillId="0" borderId="0" xfId="45" applyNumberFormat="1" applyFont="1"/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46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26" Type="http://schemas.openxmlformats.org/officeDocument/2006/relationships/image" Target="cid:f1c54f99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16" Type="http://schemas.openxmlformats.org/officeDocument/2006/relationships/image" Target="cid:9917345813" TargetMode="External"/><Relationship Id="rId124" Type="http://schemas.openxmlformats.org/officeDocument/2006/relationships/image" Target="cid:b896ad6d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f1c54f70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f1c54f99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1" t="s">
        <v>4</v>
      </c>
      <c r="D2" s="31"/>
      <c r="E2" s="13"/>
      <c r="F2" s="24"/>
      <c r="G2" s="14"/>
      <c r="H2" s="24"/>
      <c r="I2" s="20"/>
      <c r="J2" s="21"/>
      <c r="K2" s="22"/>
      <c r="L2" s="22"/>
    </row>
    <row r="3" spans="1:12">
      <c r="A3" s="32" t="s">
        <v>5</v>
      </c>
      <c r="B3" s="32"/>
      <c r="C3" s="32"/>
      <c r="D3" s="32"/>
      <c r="E3" s="15">
        <f>RA!D7</f>
        <v>16370755.301899999</v>
      </c>
      <c r="F3" s="25">
        <f>RA!I7</f>
        <v>1700209.2672999999</v>
      </c>
      <c r="G3" s="16">
        <f>E3-F3</f>
        <v>14670546.034599999</v>
      </c>
      <c r="H3" s="27">
        <f>RA!J7</f>
        <v>10.385649506975801</v>
      </c>
      <c r="I3" s="20">
        <f>SUM(I4:I39)</f>
        <v>16370759.752425002</v>
      </c>
      <c r="J3" s="21">
        <f>SUM(J4:J39)</f>
        <v>14670545.987318253</v>
      </c>
      <c r="K3" s="22">
        <f>E3-I3</f>
        <v>-4.450525002554059</v>
      </c>
      <c r="L3" s="22">
        <f>G3-J3</f>
        <v>4.7281745821237564E-2</v>
      </c>
    </row>
    <row r="4" spans="1:12">
      <c r="A4" s="33">
        <f>RA!A8</f>
        <v>41509</v>
      </c>
      <c r="B4" s="12">
        <v>12</v>
      </c>
      <c r="C4" s="30" t="s">
        <v>6</v>
      </c>
      <c r="D4" s="30"/>
      <c r="E4" s="15">
        <f>RA!D8</f>
        <v>548755.06030000001</v>
      </c>
      <c r="F4" s="25">
        <f>RA!I8</f>
        <v>109752.8177</v>
      </c>
      <c r="G4" s="16">
        <f t="shared" ref="G4:G39" si="0">E4-F4</f>
        <v>439002.2426</v>
      </c>
      <c r="H4" s="27">
        <f>RA!J8</f>
        <v>20.000329042979399</v>
      </c>
      <c r="I4" s="20">
        <f>VLOOKUP(B4,RMS!B:D,3,FALSE)</f>
        <v>548755.514313675</v>
      </c>
      <c r="J4" s="21">
        <f>VLOOKUP(B4,RMS!B:E,4,FALSE)</f>
        <v>439002.23921025603</v>
      </c>
      <c r="K4" s="22">
        <f t="shared" ref="K4:K39" si="1">E4-I4</f>
        <v>-0.4540136749856174</v>
      </c>
      <c r="L4" s="22">
        <f t="shared" ref="L4:L39" si="2">G4-J4</f>
        <v>3.3897439716383815E-3</v>
      </c>
    </row>
    <row r="5" spans="1:12">
      <c r="A5" s="33"/>
      <c r="B5" s="12">
        <v>13</v>
      </c>
      <c r="C5" s="30" t="s">
        <v>7</v>
      </c>
      <c r="D5" s="30"/>
      <c r="E5" s="15">
        <f>RA!D9</f>
        <v>155770.74479999999</v>
      </c>
      <c r="F5" s="25">
        <f>RA!I9</f>
        <v>23459.339899999999</v>
      </c>
      <c r="G5" s="16">
        <f t="shared" si="0"/>
        <v>132311.40489999999</v>
      </c>
      <c r="H5" s="27">
        <f>RA!J9</f>
        <v>15.060170592443599</v>
      </c>
      <c r="I5" s="20">
        <f>VLOOKUP(B5,RMS!B:D,3,FALSE)</f>
        <v>155770.81289134</v>
      </c>
      <c r="J5" s="21">
        <f>VLOOKUP(B5,RMS!B:E,4,FALSE)</f>
        <v>132311.386337645</v>
      </c>
      <c r="K5" s="22">
        <f t="shared" si="1"/>
        <v>-6.80913400137797E-2</v>
      </c>
      <c r="L5" s="22">
        <f t="shared" si="2"/>
        <v>1.8562354991445318E-2</v>
      </c>
    </row>
    <row r="6" spans="1:12">
      <c r="A6" s="33"/>
      <c r="B6" s="12">
        <v>14</v>
      </c>
      <c r="C6" s="30" t="s">
        <v>8</v>
      </c>
      <c r="D6" s="30"/>
      <c r="E6" s="15">
        <f>RA!D10</f>
        <v>146777.71840000001</v>
      </c>
      <c r="F6" s="25">
        <f>RA!I10</f>
        <v>33936.712299999999</v>
      </c>
      <c r="G6" s="16">
        <f t="shared" si="0"/>
        <v>112841.00610000001</v>
      </c>
      <c r="H6" s="27">
        <f>RA!J10</f>
        <v>23.1211608069253</v>
      </c>
      <c r="I6" s="20">
        <f>VLOOKUP(B6,RMS!B:D,3,FALSE)</f>
        <v>146780.15999572599</v>
      </c>
      <c r="J6" s="21">
        <f>VLOOKUP(B6,RMS!B:E,4,FALSE)</f>
        <v>112841.00682051299</v>
      </c>
      <c r="K6" s="22">
        <f t="shared" si="1"/>
        <v>-2.4415957259770948</v>
      </c>
      <c r="L6" s="22">
        <f t="shared" si="2"/>
        <v>-7.2051298047881573E-4</v>
      </c>
    </row>
    <row r="7" spans="1:12">
      <c r="A7" s="33"/>
      <c r="B7" s="12">
        <v>15</v>
      </c>
      <c r="C7" s="30" t="s">
        <v>9</v>
      </c>
      <c r="D7" s="30"/>
      <c r="E7" s="15">
        <f>RA!D11</f>
        <v>41042.786699999997</v>
      </c>
      <c r="F7" s="25">
        <f>RA!I11</f>
        <v>9094.9372999999996</v>
      </c>
      <c r="G7" s="16">
        <f t="shared" si="0"/>
        <v>31947.849399999999</v>
      </c>
      <c r="H7" s="27">
        <f>RA!J11</f>
        <v>22.1596485796126</v>
      </c>
      <c r="I7" s="20">
        <f>VLOOKUP(B7,RMS!B:D,3,FALSE)</f>
        <v>41042.812805982903</v>
      </c>
      <c r="J7" s="21">
        <f>VLOOKUP(B7,RMS!B:E,4,FALSE)</f>
        <v>31947.849352991499</v>
      </c>
      <c r="K7" s="22">
        <f t="shared" si="1"/>
        <v>-2.6105982906301506E-2</v>
      </c>
      <c r="L7" s="22">
        <f t="shared" si="2"/>
        <v>4.7008499677758664E-5</v>
      </c>
    </row>
    <row r="8" spans="1:12">
      <c r="A8" s="33"/>
      <c r="B8" s="12">
        <v>16</v>
      </c>
      <c r="C8" s="30" t="s">
        <v>10</v>
      </c>
      <c r="D8" s="30"/>
      <c r="E8" s="15">
        <f>RA!D12</f>
        <v>138540.7072</v>
      </c>
      <c r="F8" s="25">
        <f>RA!I12</f>
        <v>8614.5748000000003</v>
      </c>
      <c r="G8" s="16">
        <f t="shared" si="0"/>
        <v>129926.1324</v>
      </c>
      <c r="H8" s="27">
        <f>RA!J12</f>
        <v>6.2180820165468296</v>
      </c>
      <c r="I8" s="20">
        <f>VLOOKUP(B8,RMS!B:D,3,FALSE)</f>
        <v>138540.71690940199</v>
      </c>
      <c r="J8" s="21">
        <f>VLOOKUP(B8,RMS!B:E,4,FALSE)</f>
        <v>129926.13378547</v>
      </c>
      <c r="K8" s="22">
        <f t="shared" si="1"/>
        <v>-9.7094019874930382E-3</v>
      </c>
      <c r="L8" s="22">
        <f t="shared" si="2"/>
        <v>-1.3854699936928228E-3</v>
      </c>
    </row>
    <row r="9" spans="1:12">
      <c r="A9" s="33"/>
      <c r="B9" s="12">
        <v>17</v>
      </c>
      <c r="C9" s="30" t="s">
        <v>11</v>
      </c>
      <c r="D9" s="30"/>
      <c r="E9" s="15">
        <f>RA!D13</f>
        <v>289470.33319999999</v>
      </c>
      <c r="F9" s="25">
        <f>RA!I13</f>
        <v>64552.291899999997</v>
      </c>
      <c r="G9" s="16">
        <f t="shared" si="0"/>
        <v>224918.04129999998</v>
      </c>
      <c r="H9" s="27">
        <f>RA!J13</f>
        <v>22.300140807659101</v>
      </c>
      <c r="I9" s="20">
        <f>VLOOKUP(B9,RMS!B:D,3,FALSE)</f>
        <v>289470.54883247899</v>
      </c>
      <c r="J9" s="21">
        <f>VLOOKUP(B9,RMS!B:E,4,FALSE)</f>
        <v>224918.04041025601</v>
      </c>
      <c r="K9" s="22">
        <f t="shared" si="1"/>
        <v>-0.21563247899757698</v>
      </c>
      <c r="L9" s="22">
        <f t="shared" si="2"/>
        <v>8.8974396931007504E-4</v>
      </c>
    </row>
    <row r="10" spans="1:12">
      <c r="A10" s="33"/>
      <c r="B10" s="12">
        <v>18</v>
      </c>
      <c r="C10" s="30" t="s">
        <v>12</v>
      </c>
      <c r="D10" s="30"/>
      <c r="E10" s="15">
        <f>RA!D14</f>
        <v>170891.59729999999</v>
      </c>
      <c r="F10" s="25">
        <f>RA!I14</f>
        <v>22064.450799999999</v>
      </c>
      <c r="G10" s="16">
        <f t="shared" si="0"/>
        <v>148827.1465</v>
      </c>
      <c r="H10" s="27">
        <f>RA!J14</f>
        <v>12.911372559334101</v>
      </c>
      <c r="I10" s="20">
        <f>VLOOKUP(B10,RMS!B:D,3,FALSE)</f>
        <v>170891.60213846201</v>
      </c>
      <c r="J10" s="21">
        <f>VLOOKUP(B10,RMS!B:E,4,FALSE)</f>
        <v>148827.14812735</v>
      </c>
      <c r="K10" s="22">
        <f t="shared" si="1"/>
        <v>-4.8384620167780668E-3</v>
      </c>
      <c r="L10" s="22">
        <f t="shared" si="2"/>
        <v>-1.6273499932140112E-3</v>
      </c>
    </row>
    <row r="11" spans="1:12">
      <c r="A11" s="33"/>
      <c r="B11" s="12">
        <v>19</v>
      </c>
      <c r="C11" s="30" t="s">
        <v>13</v>
      </c>
      <c r="D11" s="30"/>
      <c r="E11" s="15">
        <f>RA!D15</f>
        <v>87601.270600000003</v>
      </c>
      <c r="F11" s="25">
        <f>RA!I15</f>
        <v>12166.9557</v>
      </c>
      <c r="G11" s="16">
        <f t="shared" si="0"/>
        <v>75434.314899999998</v>
      </c>
      <c r="H11" s="27">
        <f>RA!J15</f>
        <v>13.8890173814442</v>
      </c>
      <c r="I11" s="20">
        <f>VLOOKUP(B11,RMS!B:D,3,FALSE)</f>
        <v>87601.3350598291</v>
      </c>
      <c r="J11" s="21">
        <f>VLOOKUP(B11,RMS!B:E,4,FALSE)</f>
        <v>75434.315827350394</v>
      </c>
      <c r="K11" s="22">
        <f t="shared" si="1"/>
        <v>-6.4459829096449539E-2</v>
      </c>
      <c r="L11" s="22">
        <f t="shared" si="2"/>
        <v>-9.2735039652325213E-4</v>
      </c>
    </row>
    <row r="12" spans="1:12">
      <c r="A12" s="33"/>
      <c r="B12" s="12">
        <v>21</v>
      </c>
      <c r="C12" s="30" t="s">
        <v>14</v>
      </c>
      <c r="D12" s="30"/>
      <c r="E12" s="15">
        <f>RA!D16</f>
        <v>682531.42509999999</v>
      </c>
      <c r="F12" s="25">
        <f>RA!I16</f>
        <v>75931.123699999996</v>
      </c>
      <c r="G12" s="16">
        <f t="shared" si="0"/>
        <v>606600.3014</v>
      </c>
      <c r="H12" s="27">
        <f>RA!J16</f>
        <v>11.124927132677501</v>
      </c>
      <c r="I12" s="20">
        <f>VLOOKUP(B12,RMS!B:D,3,FALSE)</f>
        <v>682531.08310000005</v>
      </c>
      <c r="J12" s="21">
        <f>VLOOKUP(B12,RMS!B:E,4,FALSE)</f>
        <v>606600.3014</v>
      </c>
      <c r="K12" s="22">
        <f t="shared" si="1"/>
        <v>0.34199999994598329</v>
      </c>
      <c r="L12" s="22">
        <f t="shared" si="2"/>
        <v>0</v>
      </c>
    </row>
    <row r="13" spans="1:12">
      <c r="A13" s="33"/>
      <c r="B13" s="12">
        <v>22</v>
      </c>
      <c r="C13" s="30" t="s">
        <v>15</v>
      </c>
      <c r="D13" s="30"/>
      <c r="E13" s="15">
        <f>RA!D17</f>
        <v>614728.11159999995</v>
      </c>
      <c r="F13" s="25">
        <f>RA!I17</f>
        <v>80158.9902</v>
      </c>
      <c r="G13" s="16">
        <f t="shared" si="0"/>
        <v>534569.12139999995</v>
      </c>
      <c r="H13" s="27">
        <f>RA!J17</f>
        <v>13.039746952740501</v>
      </c>
      <c r="I13" s="20">
        <f>VLOOKUP(B13,RMS!B:D,3,FALSE)</f>
        <v>614728.133683761</v>
      </c>
      <c r="J13" s="21">
        <f>VLOOKUP(B13,RMS!B:E,4,FALSE)</f>
        <v>534569.12014786305</v>
      </c>
      <c r="K13" s="22">
        <f t="shared" si="1"/>
        <v>-2.2083761054091156E-2</v>
      </c>
      <c r="L13" s="22">
        <f t="shared" si="2"/>
        <v>1.252136891707778E-3</v>
      </c>
    </row>
    <row r="14" spans="1:12">
      <c r="A14" s="33"/>
      <c r="B14" s="12">
        <v>23</v>
      </c>
      <c r="C14" s="30" t="s">
        <v>16</v>
      </c>
      <c r="D14" s="30"/>
      <c r="E14" s="15">
        <f>RA!D18</f>
        <v>1860974.7142</v>
      </c>
      <c r="F14" s="25">
        <f>RA!I18</f>
        <v>257469.41899999999</v>
      </c>
      <c r="G14" s="16">
        <f t="shared" si="0"/>
        <v>1603505.2952000001</v>
      </c>
      <c r="H14" s="27">
        <f>RA!J18</f>
        <v>13.8351916893552</v>
      </c>
      <c r="I14" s="20">
        <f>VLOOKUP(B14,RMS!B:D,3,FALSE)</f>
        <v>1860974.98219145</v>
      </c>
      <c r="J14" s="21">
        <f>VLOOKUP(B14,RMS!B:E,4,FALSE)</f>
        <v>1603505.2927829099</v>
      </c>
      <c r="K14" s="22">
        <f t="shared" si="1"/>
        <v>-0.26799144991673529</v>
      </c>
      <c r="L14" s="22">
        <f t="shared" si="2"/>
        <v>2.4170901160687208E-3</v>
      </c>
    </row>
    <row r="15" spans="1:12">
      <c r="A15" s="33"/>
      <c r="B15" s="12">
        <v>24</v>
      </c>
      <c r="C15" s="30" t="s">
        <v>17</v>
      </c>
      <c r="D15" s="30"/>
      <c r="E15" s="15">
        <f>RA!D19</f>
        <v>477468.51789999998</v>
      </c>
      <c r="F15" s="25">
        <f>RA!I19</f>
        <v>50319.386500000001</v>
      </c>
      <c r="G15" s="16">
        <f t="shared" si="0"/>
        <v>427149.13139999995</v>
      </c>
      <c r="H15" s="27">
        <f>RA!J19</f>
        <v>10.538786247377001</v>
      </c>
      <c r="I15" s="20">
        <f>VLOOKUP(B15,RMS!B:D,3,FALSE)</f>
        <v>477468.536999145</v>
      </c>
      <c r="J15" s="21">
        <f>VLOOKUP(B15,RMS!B:E,4,FALSE)</f>
        <v>427149.13208034198</v>
      </c>
      <c r="K15" s="22">
        <f t="shared" si="1"/>
        <v>-1.9099145021755248E-2</v>
      </c>
      <c r="L15" s="22">
        <f t="shared" si="2"/>
        <v>-6.8034202558919787E-4</v>
      </c>
    </row>
    <row r="16" spans="1:12">
      <c r="A16" s="33"/>
      <c r="B16" s="12">
        <v>25</v>
      </c>
      <c r="C16" s="30" t="s">
        <v>18</v>
      </c>
      <c r="D16" s="30"/>
      <c r="E16" s="15">
        <f>RA!D20</f>
        <v>770355.71230000001</v>
      </c>
      <c r="F16" s="25">
        <f>RA!I20</f>
        <v>42366.018700000001</v>
      </c>
      <c r="G16" s="16">
        <f t="shared" si="0"/>
        <v>727989.6936</v>
      </c>
      <c r="H16" s="27">
        <f>RA!J20</f>
        <v>5.4995397611202996</v>
      </c>
      <c r="I16" s="20">
        <f>VLOOKUP(B16,RMS!B:D,3,FALSE)</f>
        <v>770355.87730000005</v>
      </c>
      <c r="J16" s="21">
        <f>VLOOKUP(B16,RMS!B:E,4,FALSE)</f>
        <v>727989.6936</v>
      </c>
      <c r="K16" s="22">
        <f t="shared" si="1"/>
        <v>-0.1650000000372529</v>
      </c>
      <c r="L16" s="22">
        <f t="shared" si="2"/>
        <v>0</v>
      </c>
    </row>
    <row r="17" spans="1:12">
      <c r="A17" s="33"/>
      <c r="B17" s="12">
        <v>26</v>
      </c>
      <c r="C17" s="30" t="s">
        <v>19</v>
      </c>
      <c r="D17" s="30"/>
      <c r="E17" s="15">
        <f>RA!D21</f>
        <v>445406.07750000001</v>
      </c>
      <c r="F17" s="25">
        <f>RA!I21</f>
        <v>17882.632000000001</v>
      </c>
      <c r="G17" s="16">
        <f t="shared" si="0"/>
        <v>427523.44550000003</v>
      </c>
      <c r="H17" s="27">
        <f>RA!J21</f>
        <v>4.0149052523873596</v>
      </c>
      <c r="I17" s="20">
        <f>VLOOKUP(B17,RMS!B:D,3,FALSE)</f>
        <v>445406.00798727799</v>
      </c>
      <c r="J17" s="21">
        <f>VLOOKUP(B17,RMS!B:E,4,FALSE)</f>
        <v>427523.44544045802</v>
      </c>
      <c r="K17" s="22">
        <f t="shared" si="1"/>
        <v>6.9512722024228424E-2</v>
      </c>
      <c r="L17" s="22">
        <f t="shared" si="2"/>
        <v>5.9542013332247734E-5</v>
      </c>
    </row>
    <row r="18" spans="1:12">
      <c r="A18" s="33"/>
      <c r="B18" s="12">
        <v>27</v>
      </c>
      <c r="C18" s="30" t="s">
        <v>20</v>
      </c>
      <c r="D18" s="30"/>
      <c r="E18" s="15">
        <f>RA!D22</f>
        <v>1134619.0697000001</v>
      </c>
      <c r="F18" s="25">
        <f>RA!I22</f>
        <v>132078.85810000001</v>
      </c>
      <c r="G18" s="16">
        <f t="shared" si="0"/>
        <v>1002540.2116</v>
      </c>
      <c r="H18" s="27">
        <f>RA!J22</f>
        <v>11.6408107026548</v>
      </c>
      <c r="I18" s="20">
        <f>VLOOKUP(B18,RMS!B:D,3,FALSE)</f>
        <v>1134619.5762053099</v>
      </c>
      <c r="J18" s="21">
        <f>VLOOKUP(B18,RMS!B:E,4,FALSE)</f>
        <v>1002540.2073345101</v>
      </c>
      <c r="K18" s="22">
        <f t="shared" si="1"/>
        <v>-0.50650530983693898</v>
      </c>
      <c r="L18" s="22">
        <f t="shared" si="2"/>
        <v>4.2654899880290031E-3</v>
      </c>
    </row>
    <row r="19" spans="1:12">
      <c r="A19" s="33"/>
      <c r="B19" s="12">
        <v>29</v>
      </c>
      <c r="C19" s="30" t="s">
        <v>21</v>
      </c>
      <c r="D19" s="30"/>
      <c r="E19" s="15">
        <f>RA!D23</f>
        <v>2348909.7118000002</v>
      </c>
      <c r="F19" s="25">
        <f>RA!I23</f>
        <v>127543.7362</v>
      </c>
      <c r="G19" s="16">
        <f t="shared" si="0"/>
        <v>2221365.9756</v>
      </c>
      <c r="H19" s="27">
        <f>RA!J23</f>
        <v>5.4299122507463897</v>
      </c>
      <c r="I19" s="20">
        <f>VLOOKUP(B19,RMS!B:D,3,FALSE)</f>
        <v>2348910.9058615402</v>
      </c>
      <c r="J19" s="21">
        <f>VLOOKUP(B19,RMS!B:E,4,FALSE)</f>
        <v>2221366.0102760699</v>
      </c>
      <c r="K19" s="22">
        <f t="shared" si="1"/>
        <v>-1.1940615400671959</v>
      </c>
      <c r="L19" s="22">
        <f t="shared" si="2"/>
        <v>-3.4676069859415293E-2</v>
      </c>
    </row>
    <row r="20" spans="1:12">
      <c r="A20" s="33"/>
      <c r="B20" s="12">
        <v>31</v>
      </c>
      <c r="C20" s="30" t="s">
        <v>22</v>
      </c>
      <c r="D20" s="30"/>
      <c r="E20" s="15">
        <f>RA!D24</f>
        <v>336406.21840000001</v>
      </c>
      <c r="F20" s="25">
        <f>RA!I24</f>
        <v>-28522.550299999999</v>
      </c>
      <c r="G20" s="16">
        <f t="shared" si="0"/>
        <v>364928.76870000002</v>
      </c>
      <c r="H20" s="27">
        <f>RA!J24</f>
        <v>-8.47860376531019</v>
      </c>
      <c r="I20" s="20">
        <f>VLOOKUP(B20,RMS!B:D,3,FALSE)</f>
        <v>336406.26179652801</v>
      </c>
      <c r="J20" s="21">
        <f>VLOOKUP(B20,RMS!B:E,4,FALSE)</f>
        <v>364928.74557211198</v>
      </c>
      <c r="K20" s="22">
        <f t="shared" si="1"/>
        <v>-4.3396527995355427E-2</v>
      </c>
      <c r="L20" s="22">
        <f t="shared" si="2"/>
        <v>2.3127888038288802E-2</v>
      </c>
    </row>
    <row r="21" spans="1:12">
      <c r="A21" s="33"/>
      <c r="B21" s="12">
        <v>32</v>
      </c>
      <c r="C21" s="30" t="s">
        <v>23</v>
      </c>
      <c r="D21" s="30"/>
      <c r="E21" s="15">
        <f>RA!D25</f>
        <v>237674.45970000001</v>
      </c>
      <c r="F21" s="25">
        <f>RA!I25</f>
        <v>22664.660199999998</v>
      </c>
      <c r="G21" s="16">
        <f t="shared" si="0"/>
        <v>215009.79950000002</v>
      </c>
      <c r="H21" s="27">
        <f>RA!J25</f>
        <v>9.5360099813030104</v>
      </c>
      <c r="I21" s="20">
        <f>VLOOKUP(B21,RMS!B:D,3,FALSE)</f>
        <v>237674.461505635</v>
      </c>
      <c r="J21" s="21">
        <f>VLOOKUP(B21,RMS!B:E,4,FALSE)</f>
        <v>215009.79119520099</v>
      </c>
      <c r="K21" s="22">
        <f t="shared" si="1"/>
        <v>-1.8056349945254624E-3</v>
      </c>
      <c r="L21" s="22">
        <f t="shared" si="2"/>
        <v>8.3047990337945521E-3</v>
      </c>
    </row>
    <row r="22" spans="1:12">
      <c r="A22" s="33"/>
      <c r="B22" s="12">
        <v>33</v>
      </c>
      <c r="C22" s="30" t="s">
        <v>24</v>
      </c>
      <c r="D22" s="30"/>
      <c r="E22" s="15">
        <f>RA!D26</f>
        <v>410943.4914</v>
      </c>
      <c r="F22" s="25">
        <f>RA!I26</f>
        <v>74855.541800000006</v>
      </c>
      <c r="G22" s="16">
        <f t="shared" si="0"/>
        <v>336087.94959999999</v>
      </c>
      <c r="H22" s="27">
        <f>RA!J26</f>
        <v>18.215531664702301</v>
      </c>
      <c r="I22" s="20">
        <f>VLOOKUP(B22,RMS!B:D,3,FALSE)</f>
        <v>410943.43369145301</v>
      </c>
      <c r="J22" s="21">
        <f>VLOOKUP(B22,RMS!B:E,4,FALSE)</f>
        <v>336087.93499833602</v>
      </c>
      <c r="K22" s="22">
        <f t="shared" si="1"/>
        <v>5.7708546984940767E-2</v>
      </c>
      <c r="L22" s="22">
        <f t="shared" si="2"/>
        <v>1.4601663977373391E-2</v>
      </c>
    </row>
    <row r="23" spans="1:12">
      <c r="A23" s="33"/>
      <c r="B23" s="12">
        <v>34</v>
      </c>
      <c r="C23" s="30" t="s">
        <v>25</v>
      </c>
      <c r="D23" s="30"/>
      <c r="E23" s="15">
        <f>RA!D27</f>
        <v>320086.03950000001</v>
      </c>
      <c r="F23" s="25">
        <f>RA!I27</f>
        <v>96864.133499999996</v>
      </c>
      <c r="G23" s="16">
        <f t="shared" si="0"/>
        <v>223221.90600000002</v>
      </c>
      <c r="H23" s="27">
        <f>RA!J27</f>
        <v>30.261905096301501</v>
      </c>
      <c r="I23" s="20">
        <f>VLOOKUP(B23,RMS!B:D,3,FALSE)</f>
        <v>320085.95267760399</v>
      </c>
      <c r="J23" s="21">
        <f>VLOOKUP(B23,RMS!B:E,4,FALSE)</f>
        <v>223221.88324553601</v>
      </c>
      <c r="K23" s="22">
        <f t="shared" si="1"/>
        <v>8.6822396027855575E-2</v>
      </c>
      <c r="L23" s="22">
        <f t="shared" si="2"/>
        <v>2.2754464007448405E-2</v>
      </c>
    </row>
    <row r="24" spans="1:12">
      <c r="A24" s="33"/>
      <c r="B24" s="12">
        <v>35</v>
      </c>
      <c r="C24" s="30" t="s">
        <v>26</v>
      </c>
      <c r="D24" s="30"/>
      <c r="E24" s="15">
        <f>RA!D28</f>
        <v>954059.94990000001</v>
      </c>
      <c r="F24" s="25">
        <f>RA!I28</f>
        <v>68097.511599999998</v>
      </c>
      <c r="G24" s="16">
        <f t="shared" si="0"/>
        <v>885962.43830000004</v>
      </c>
      <c r="H24" s="27">
        <f>RA!J28</f>
        <v>7.1376554069938303</v>
      </c>
      <c r="I24" s="20">
        <f>VLOOKUP(B24,RMS!B:D,3,FALSE)</f>
        <v>954059.95043097297</v>
      </c>
      <c r="J24" s="21">
        <f>VLOOKUP(B24,RMS!B:E,4,FALSE)</f>
        <v>885962.44906848401</v>
      </c>
      <c r="K24" s="22">
        <f t="shared" si="1"/>
        <v>-5.3097296040505171E-4</v>
      </c>
      <c r="L24" s="22">
        <f t="shared" si="2"/>
        <v>-1.0768483974970877E-2</v>
      </c>
    </row>
    <row r="25" spans="1:12">
      <c r="A25" s="33"/>
      <c r="B25" s="12">
        <v>36</v>
      </c>
      <c r="C25" s="30" t="s">
        <v>27</v>
      </c>
      <c r="D25" s="30"/>
      <c r="E25" s="15">
        <f>RA!D29</f>
        <v>709255.99340000004</v>
      </c>
      <c r="F25" s="25">
        <f>RA!I29</f>
        <v>116212.91310000001</v>
      </c>
      <c r="G25" s="16">
        <f t="shared" si="0"/>
        <v>593043.08030000003</v>
      </c>
      <c r="H25" s="27">
        <f>RA!J29</f>
        <v>16.3851859105065</v>
      </c>
      <c r="I25" s="20">
        <f>VLOOKUP(B25,RMS!B:D,3,FALSE)</f>
        <v>709255.99051681405</v>
      </c>
      <c r="J25" s="21">
        <f>VLOOKUP(B25,RMS!B:E,4,FALSE)</f>
        <v>593043.03636096895</v>
      </c>
      <c r="K25" s="22">
        <f t="shared" si="1"/>
        <v>2.88318598177284E-3</v>
      </c>
      <c r="L25" s="22">
        <f t="shared" si="2"/>
        <v>4.3939031078480184E-2</v>
      </c>
    </row>
    <row r="26" spans="1:12">
      <c r="A26" s="33"/>
      <c r="B26" s="12">
        <v>37</v>
      </c>
      <c r="C26" s="30" t="s">
        <v>28</v>
      </c>
      <c r="D26" s="30"/>
      <c r="E26" s="15">
        <f>RA!D30</f>
        <v>1124019.8104999999</v>
      </c>
      <c r="F26" s="25">
        <f>RA!I30</f>
        <v>177614.50339999999</v>
      </c>
      <c r="G26" s="16">
        <f t="shared" si="0"/>
        <v>946405.30709999986</v>
      </c>
      <c r="H26" s="27">
        <f>RA!J30</f>
        <v>15.801723576472501</v>
      </c>
      <c r="I26" s="20">
        <f>VLOOKUP(B26,RMS!B:D,3,FALSE)</f>
        <v>1124019.7840132699</v>
      </c>
      <c r="J26" s="21">
        <f>VLOOKUP(B26,RMS!B:E,4,FALSE)</f>
        <v>946405.28430177004</v>
      </c>
      <c r="K26" s="22">
        <f t="shared" si="1"/>
        <v>2.648672997020185E-2</v>
      </c>
      <c r="L26" s="22">
        <f t="shared" si="2"/>
        <v>2.2798229823820293E-2</v>
      </c>
    </row>
    <row r="27" spans="1:12">
      <c r="A27" s="33"/>
      <c r="B27" s="12">
        <v>38</v>
      </c>
      <c r="C27" s="30" t="s">
        <v>29</v>
      </c>
      <c r="D27" s="30"/>
      <c r="E27" s="15">
        <f>RA!D31</f>
        <v>1368627.6170999999</v>
      </c>
      <c r="F27" s="25">
        <f>RA!I31</f>
        <v>10260.025900000001</v>
      </c>
      <c r="G27" s="16">
        <f t="shared" si="0"/>
        <v>1358367.5911999999</v>
      </c>
      <c r="H27" s="27">
        <f>RA!J31</f>
        <v>0.74965796187425204</v>
      </c>
      <c r="I27" s="20">
        <f>VLOOKUP(B27,RMS!B:D,3,FALSE)</f>
        <v>1368627.3650026501</v>
      </c>
      <c r="J27" s="21">
        <f>VLOOKUP(B27,RMS!B:E,4,FALSE)</f>
        <v>1358367.63151239</v>
      </c>
      <c r="K27" s="22">
        <f t="shared" si="1"/>
        <v>0.2520973498467356</v>
      </c>
      <c r="L27" s="22">
        <f t="shared" si="2"/>
        <v>-4.0312390075996518E-2</v>
      </c>
    </row>
    <row r="28" spans="1:12">
      <c r="A28" s="33"/>
      <c r="B28" s="12">
        <v>39</v>
      </c>
      <c r="C28" s="30" t="s">
        <v>30</v>
      </c>
      <c r="D28" s="30"/>
      <c r="E28" s="15">
        <f>RA!D32</f>
        <v>149757.31219999999</v>
      </c>
      <c r="F28" s="25">
        <f>RA!I32</f>
        <v>34952.568700000003</v>
      </c>
      <c r="G28" s="16">
        <f t="shared" si="0"/>
        <v>114804.74349999998</v>
      </c>
      <c r="H28" s="27">
        <f>RA!J32</f>
        <v>23.339473837057799</v>
      </c>
      <c r="I28" s="20">
        <f>VLOOKUP(B28,RMS!B:D,3,FALSE)</f>
        <v>149757.102612783</v>
      </c>
      <c r="J28" s="21">
        <f>VLOOKUP(B28,RMS!B:E,4,FALSE)</f>
        <v>114804.758910313</v>
      </c>
      <c r="K28" s="22">
        <f t="shared" si="1"/>
        <v>0.20958721698843874</v>
      </c>
      <c r="L28" s="22">
        <f t="shared" si="2"/>
        <v>-1.5410313018946908E-2</v>
      </c>
    </row>
    <row r="29" spans="1:12">
      <c r="A29" s="33"/>
      <c r="B29" s="12">
        <v>40</v>
      </c>
      <c r="C29" s="30" t="s">
        <v>31</v>
      </c>
      <c r="D29" s="30"/>
      <c r="E29" s="15">
        <f>RA!D33</f>
        <v>181.88059999999999</v>
      </c>
      <c r="F29" s="25">
        <f>RA!I33</f>
        <v>38.162599999999998</v>
      </c>
      <c r="G29" s="16">
        <f t="shared" si="0"/>
        <v>143.71799999999999</v>
      </c>
      <c r="H29" s="27">
        <f>RA!J33</f>
        <v>20.982226801538999</v>
      </c>
      <c r="I29" s="20">
        <f>VLOOKUP(B29,RMS!B:D,3,FALSE)</f>
        <v>181.88050000000001</v>
      </c>
      <c r="J29" s="21">
        <f>VLOOKUP(B29,RMS!B:E,4,FALSE)</f>
        <v>143.71799999999999</v>
      </c>
      <c r="K29" s="22">
        <f t="shared" si="1"/>
        <v>9.9999999974897946E-5</v>
      </c>
      <c r="L29" s="22">
        <f t="shared" si="2"/>
        <v>0</v>
      </c>
    </row>
    <row r="30" spans="1:12">
      <c r="A30" s="33"/>
      <c r="B30" s="12">
        <v>41</v>
      </c>
      <c r="C30" s="30" t="s">
        <v>40</v>
      </c>
      <c r="D30" s="30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3"/>
      <c r="B31" s="12">
        <v>42</v>
      </c>
      <c r="C31" s="30" t="s">
        <v>32</v>
      </c>
      <c r="D31" s="30"/>
      <c r="E31" s="15">
        <f>RA!D35</f>
        <v>168550.3034</v>
      </c>
      <c r="F31" s="25">
        <f>RA!I35</f>
        <v>19638.9447</v>
      </c>
      <c r="G31" s="16">
        <f t="shared" si="0"/>
        <v>148911.35870000001</v>
      </c>
      <c r="H31" s="27">
        <f>RA!J35</f>
        <v>11.6516816071184</v>
      </c>
      <c r="I31" s="20">
        <f>VLOOKUP(B31,RMS!B:D,3,FALSE)</f>
        <v>168550.30249999999</v>
      </c>
      <c r="J31" s="21">
        <f>VLOOKUP(B31,RMS!B:E,4,FALSE)</f>
        <v>148911.37090000001</v>
      </c>
      <c r="K31" s="22">
        <f t="shared" si="1"/>
        <v>9.0000001364387572E-4</v>
      </c>
      <c r="L31" s="22">
        <f t="shared" si="2"/>
        <v>-1.2199999997392297E-2</v>
      </c>
    </row>
    <row r="32" spans="1:12">
      <c r="A32" s="33"/>
      <c r="B32" s="12">
        <v>71</v>
      </c>
      <c r="C32" s="30" t="s">
        <v>41</v>
      </c>
      <c r="D32" s="30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3"/>
      <c r="B33" s="12">
        <v>72</v>
      </c>
      <c r="C33" s="30" t="s">
        <v>42</v>
      </c>
      <c r="D33" s="30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3"/>
      <c r="B34" s="12">
        <v>73</v>
      </c>
      <c r="C34" s="30" t="s">
        <v>43</v>
      </c>
      <c r="D34" s="30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3"/>
      <c r="B35" s="12">
        <v>75</v>
      </c>
      <c r="C35" s="30" t="s">
        <v>33</v>
      </c>
      <c r="D35" s="30"/>
      <c r="E35" s="15">
        <f>RA!D39</f>
        <v>321402.565</v>
      </c>
      <c r="F35" s="25">
        <f>RA!I39</f>
        <v>16606.367999999999</v>
      </c>
      <c r="G35" s="16">
        <f t="shared" si="0"/>
        <v>304796.19699999999</v>
      </c>
      <c r="H35" s="27">
        <f>RA!J39</f>
        <v>5.1668436435782699</v>
      </c>
      <c r="I35" s="20">
        <f>VLOOKUP(B35,RMS!B:D,3,FALSE)</f>
        <v>321402.56410256401</v>
      </c>
      <c r="J35" s="21">
        <f>VLOOKUP(B35,RMS!B:E,4,FALSE)</f>
        <v>304796.20213675202</v>
      </c>
      <c r="K35" s="22">
        <f t="shared" si="1"/>
        <v>8.9743599528446794E-4</v>
      </c>
      <c r="L35" s="22">
        <f t="shared" si="2"/>
        <v>-5.1367520354688168E-3</v>
      </c>
    </row>
    <row r="36" spans="1:12">
      <c r="A36" s="33"/>
      <c r="B36" s="12">
        <v>76</v>
      </c>
      <c r="C36" s="30" t="s">
        <v>34</v>
      </c>
      <c r="D36" s="30"/>
      <c r="E36" s="15">
        <f>RA!D40</f>
        <v>313857.696</v>
      </c>
      <c r="F36" s="25">
        <f>RA!I40</f>
        <v>19341.809600000001</v>
      </c>
      <c r="G36" s="16">
        <f t="shared" si="0"/>
        <v>294515.88640000002</v>
      </c>
      <c r="H36" s="27">
        <f>RA!J40</f>
        <v>6.1626048513400198</v>
      </c>
      <c r="I36" s="20">
        <f>VLOOKUP(B36,RMS!B:D,3,FALSE)</f>
        <v>313857.69062735001</v>
      </c>
      <c r="J36" s="21">
        <f>VLOOKUP(B36,RMS!B:E,4,FALSE)</f>
        <v>294515.88238632499</v>
      </c>
      <c r="K36" s="22">
        <f t="shared" si="1"/>
        <v>5.3726499900221825E-3</v>
      </c>
      <c r="L36" s="22">
        <f t="shared" si="2"/>
        <v>4.0136750321835279E-3</v>
      </c>
    </row>
    <row r="37" spans="1:12">
      <c r="A37" s="33"/>
      <c r="B37" s="12">
        <v>77</v>
      </c>
      <c r="C37" s="30" t="s">
        <v>44</v>
      </c>
      <c r="D37" s="30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3"/>
      <c r="B38" s="12">
        <v>78</v>
      </c>
      <c r="C38" s="30" t="s">
        <v>45</v>
      </c>
      <c r="D38" s="30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3"/>
      <c r="B39" s="12">
        <v>99</v>
      </c>
      <c r="C39" s="30" t="s">
        <v>35</v>
      </c>
      <c r="D39" s="30"/>
      <c r="E39" s="15">
        <f>RA!D43</f>
        <v>42088.406199999998</v>
      </c>
      <c r="F39" s="25">
        <f>RA!I43</f>
        <v>4192.4296999999997</v>
      </c>
      <c r="G39" s="16">
        <f t="shared" si="0"/>
        <v>37895.976499999997</v>
      </c>
      <c r="H39" s="27">
        <f>RA!J43</f>
        <v>9.9610084546275903</v>
      </c>
      <c r="I39" s="20">
        <f>VLOOKUP(B39,RMS!B:D,3,FALSE)</f>
        <v>42088.4061719991</v>
      </c>
      <c r="J39" s="21">
        <f>VLOOKUP(B39,RMS!B:E,4,FALSE)</f>
        <v>37895.975796081999</v>
      </c>
      <c r="K39" s="22">
        <f t="shared" si="1"/>
        <v>2.8000897145830095E-5</v>
      </c>
      <c r="L39" s="22">
        <f t="shared" si="2"/>
        <v>7.0391799818025902E-4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6" width="10.5" style="1" bestFit="1" customWidth="1"/>
    <col min="17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50" t="s">
        <v>54</v>
      </c>
      <c r="W1" s="36"/>
    </row>
    <row r="2" spans="1:23" ht="12.7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50"/>
      <c r="W2" s="36"/>
    </row>
    <row r="3" spans="1:23" ht="23.25" thickBo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51" t="s">
        <v>55</v>
      </c>
      <c r="W3" s="36"/>
    </row>
    <row r="4" spans="1:23" ht="15" thickTop="1" thickBo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49"/>
      <c r="W4" s="36"/>
    </row>
    <row r="5" spans="1:23" ht="15" thickTop="1" thickBot="1">
      <c r="A5" s="52"/>
      <c r="B5" s="53"/>
      <c r="C5" s="54"/>
      <c r="D5" s="55" t="s">
        <v>0</v>
      </c>
      <c r="E5" s="55" t="s">
        <v>56</v>
      </c>
      <c r="F5" s="55" t="s">
        <v>57</v>
      </c>
      <c r="G5" s="55" t="s">
        <v>58</v>
      </c>
      <c r="H5" s="55" t="s">
        <v>59</v>
      </c>
      <c r="I5" s="55" t="s">
        <v>1</v>
      </c>
      <c r="J5" s="55" t="s">
        <v>2</v>
      </c>
      <c r="K5" s="55" t="s">
        <v>60</v>
      </c>
      <c r="L5" s="55" t="s">
        <v>61</v>
      </c>
      <c r="M5" s="55" t="s">
        <v>62</v>
      </c>
      <c r="N5" s="55" t="s">
        <v>63</v>
      </c>
      <c r="O5" s="55" t="s">
        <v>64</v>
      </c>
      <c r="P5" s="55" t="s">
        <v>65</v>
      </c>
      <c r="Q5" s="55" t="s">
        <v>66</v>
      </c>
      <c r="R5" s="55" t="s">
        <v>67</v>
      </c>
      <c r="S5" s="55" t="s">
        <v>68</v>
      </c>
      <c r="T5" s="55" t="s">
        <v>69</v>
      </c>
      <c r="U5" s="56" t="s">
        <v>70</v>
      </c>
      <c r="V5" s="49"/>
      <c r="W5" s="49"/>
    </row>
    <row r="6" spans="1:23" ht="14.25" thickBot="1">
      <c r="A6" s="57" t="s">
        <v>3</v>
      </c>
      <c r="B6" s="37" t="s">
        <v>4</v>
      </c>
      <c r="C6" s="38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8"/>
      <c r="V6" s="49"/>
      <c r="W6" s="49"/>
    </row>
    <row r="7" spans="1:23" ht="14.25" thickBot="1">
      <c r="A7" s="39" t="s">
        <v>5</v>
      </c>
      <c r="B7" s="40"/>
      <c r="C7" s="41"/>
      <c r="D7" s="59">
        <v>16370755.301899999</v>
      </c>
      <c r="E7" s="59">
        <v>20008358</v>
      </c>
      <c r="F7" s="60">
        <v>81.819584105302397</v>
      </c>
      <c r="G7" s="61"/>
      <c r="H7" s="61"/>
      <c r="I7" s="59">
        <v>1700209.2672999999</v>
      </c>
      <c r="J7" s="60">
        <v>10.385649506975801</v>
      </c>
      <c r="K7" s="61"/>
      <c r="L7" s="61"/>
      <c r="M7" s="61"/>
      <c r="N7" s="59">
        <v>374757391.74589998</v>
      </c>
      <c r="O7" s="59">
        <v>1728589137.2686</v>
      </c>
      <c r="P7" s="59">
        <v>1054649</v>
      </c>
      <c r="Q7" s="59">
        <v>983842</v>
      </c>
      <c r="R7" s="60">
        <v>7.1969889474122999</v>
      </c>
      <c r="S7" s="59">
        <v>15.5224679508538</v>
      </c>
      <c r="T7" s="59">
        <v>15.8058318159826</v>
      </c>
      <c r="U7" s="62">
        <v>-1.8255078124562401</v>
      </c>
      <c r="V7" s="49"/>
      <c r="W7" s="49"/>
    </row>
    <row r="8" spans="1:23" ht="14.25" thickBot="1">
      <c r="A8" s="42">
        <v>41509</v>
      </c>
      <c r="B8" s="45" t="s">
        <v>6</v>
      </c>
      <c r="C8" s="46"/>
      <c r="D8" s="63">
        <v>548755.06030000001</v>
      </c>
      <c r="E8" s="63">
        <v>574704</v>
      </c>
      <c r="F8" s="64">
        <v>95.484816583841393</v>
      </c>
      <c r="G8" s="65"/>
      <c r="H8" s="65"/>
      <c r="I8" s="63">
        <v>109752.8177</v>
      </c>
      <c r="J8" s="64">
        <v>20.000329042979399</v>
      </c>
      <c r="K8" s="65"/>
      <c r="L8" s="65"/>
      <c r="M8" s="65"/>
      <c r="N8" s="63">
        <v>11718056.9783</v>
      </c>
      <c r="O8" s="63">
        <v>53826350.470799997</v>
      </c>
      <c r="P8" s="63">
        <v>26146</v>
      </c>
      <c r="Q8" s="63">
        <v>25703</v>
      </c>
      <c r="R8" s="64">
        <v>1.7235342177955899</v>
      </c>
      <c r="S8" s="63">
        <v>20.988107561386101</v>
      </c>
      <c r="T8" s="63">
        <v>20.032335260475399</v>
      </c>
      <c r="U8" s="66">
        <v>4.5538755607916803</v>
      </c>
      <c r="V8" s="49"/>
      <c r="W8" s="49"/>
    </row>
    <row r="9" spans="1:23" ht="12" customHeight="1" thickBot="1">
      <c r="A9" s="43"/>
      <c r="B9" s="45" t="s">
        <v>7</v>
      </c>
      <c r="C9" s="46"/>
      <c r="D9" s="63">
        <v>155770.74479999999</v>
      </c>
      <c r="E9" s="63">
        <v>171483</v>
      </c>
      <c r="F9" s="64">
        <v>90.837426916953902</v>
      </c>
      <c r="G9" s="65"/>
      <c r="H9" s="65"/>
      <c r="I9" s="63">
        <v>23459.339899999999</v>
      </c>
      <c r="J9" s="64">
        <v>15.060170592443599</v>
      </c>
      <c r="K9" s="65"/>
      <c r="L9" s="65"/>
      <c r="M9" s="65"/>
      <c r="N9" s="63">
        <v>2991651.7477000002</v>
      </c>
      <c r="O9" s="63">
        <v>11518576.889</v>
      </c>
      <c r="P9" s="63">
        <v>9152</v>
      </c>
      <c r="Q9" s="63">
        <v>9305</v>
      </c>
      <c r="R9" s="64">
        <v>-1.6442772702847901</v>
      </c>
      <c r="S9" s="63">
        <v>17.020404807692302</v>
      </c>
      <c r="T9" s="63">
        <v>17.2466830736163</v>
      </c>
      <c r="U9" s="66">
        <v>-1.32945290362168</v>
      </c>
      <c r="V9" s="49"/>
      <c r="W9" s="49"/>
    </row>
    <row r="10" spans="1:23" ht="14.25" thickBot="1">
      <c r="A10" s="43"/>
      <c r="B10" s="45" t="s">
        <v>8</v>
      </c>
      <c r="C10" s="46"/>
      <c r="D10" s="63">
        <v>146777.71840000001</v>
      </c>
      <c r="E10" s="63">
        <v>160778</v>
      </c>
      <c r="F10" s="64">
        <v>91.292165843585593</v>
      </c>
      <c r="G10" s="65"/>
      <c r="H10" s="65"/>
      <c r="I10" s="63">
        <v>33936.712299999999</v>
      </c>
      <c r="J10" s="64">
        <v>23.1211608069253</v>
      </c>
      <c r="K10" s="65"/>
      <c r="L10" s="65"/>
      <c r="M10" s="65"/>
      <c r="N10" s="63">
        <v>3521891.8983999998</v>
      </c>
      <c r="O10" s="63">
        <v>16969447.154899999</v>
      </c>
      <c r="P10" s="63">
        <v>99030</v>
      </c>
      <c r="Q10" s="63">
        <v>90743</v>
      </c>
      <c r="R10" s="64">
        <v>9.1323848671522896</v>
      </c>
      <c r="S10" s="63">
        <v>1.4821540785620499</v>
      </c>
      <c r="T10" s="63">
        <v>1.62909914593963</v>
      </c>
      <c r="U10" s="66">
        <v>-9.9142909298702708</v>
      </c>
      <c r="V10" s="49"/>
      <c r="W10" s="49"/>
    </row>
    <row r="11" spans="1:23" ht="14.25" thickBot="1">
      <c r="A11" s="43"/>
      <c r="B11" s="45" t="s">
        <v>9</v>
      </c>
      <c r="C11" s="46"/>
      <c r="D11" s="63">
        <v>41042.786699999997</v>
      </c>
      <c r="E11" s="63">
        <v>47430</v>
      </c>
      <c r="F11" s="64">
        <v>86.533389626818504</v>
      </c>
      <c r="G11" s="65"/>
      <c r="H11" s="65"/>
      <c r="I11" s="63">
        <v>9094.9372999999996</v>
      </c>
      <c r="J11" s="64">
        <v>22.1596485796126</v>
      </c>
      <c r="K11" s="65"/>
      <c r="L11" s="65"/>
      <c r="M11" s="65"/>
      <c r="N11" s="63">
        <v>923631.99509999994</v>
      </c>
      <c r="O11" s="63">
        <v>5602155.2895</v>
      </c>
      <c r="P11" s="63">
        <v>2366</v>
      </c>
      <c r="Q11" s="63">
        <v>2165</v>
      </c>
      <c r="R11" s="64">
        <v>9.2840646651270102</v>
      </c>
      <c r="S11" s="63">
        <v>17.346909002535899</v>
      </c>
      <c r="T11" s="63">
        <v>17.898937690531199</v>
      </c>
      <c r="U11" s="66">
        <v>-3.18228848675317</v>
      </c>
      <c r="V11" s="49"/>
      <c r="W11" s="49"/>
    </row>
    <row r="12" spans="1:23" ht="14.25" thickBot="1">
      <c r="A12" s="43"/>
      <c r="B12" s="45" t="s">
        <v>10</v>
      </c>
      <c r="C12" s="46"/>
      <c r="D12" s="63">
        <v>138540.7072</v>
      </c>
      <c r="E12" s="63">
        <v>213250</v>
      </c>
      <c r="F12" s="64">
        <v>64.966333974208695</v>
      </c>
      <c r="G12" s="65"/>
      <c r="H12" s="65"/>
      <c r="I12" s="63">
        <v>8614.5748000000003</v>
      </c>
      <c r="J12" s="64">
        <v>6.2180820165468296</v>
      </c>
      <c r="K12" s="65"/>
      <c r="L12" s="65"/>
      <c r="M12" s="65"/>
      <c r="N12" s="63">
        <v>3298614.4273000001</v>
      </c>
      <c r="O12" s="63">
        <v>21356977.454799999</v>
      </c>
      <c r="P12" s="63">
        <v>1888</v>
      </c>
      <c r="Q12" s="63">
        <v>1884</v>
      </c>
      <c r="R12" s="64">
        <v>0.21231422505307901</v>
      </c>
      <c r="S12" s="63">
        <v>73.379611864406797</v>
      </c>
      <c r="T12" s="63">
        <v>68.823193683651795</v>
      </c>
      <c r="U12" s="66">
        <v>6.2093789609768901</v>
      </c>
      <c r="V12" s="49"/>
      <c r="W12" s="49"/>
    </row>
    <row r="13" spans="1:23" ht="14.25" thickBot="1">
      <c r="A13" s="43"/>
      <c r="B13" s="45" t="s">
        <v>11</v>
      </c>
      <c r="C13" s="46"/>
      <c r="D13" s="63">
        <v>289470.33319999999</v>
      </c>
      <c r="E13" s="63">
        <v>343771</v>
      </c>
      <c r="F13" s="64">
        <v>84.204407352569007</v>
      </c>
      <c r="G13" s="65"/>
      <c r="H13" s="65"/>
      <c r="I13" s="63">
        <v>64552.291899999997</v>
      </c>
      <c r="J13" s="64">
        <v>22.300140807659101</v>
      </c>
      <c r="K13" s="65"/>
      <c r="L13" s="65"/>
      <c r="M13" s="65"/>
      <c r="N13" s="63">
        <v>6282903.8772</v>
      </c>
      <c r="O13" s="63">
        <v>30039240.391399998</v>
      </c>
      <c r="P13" s="63">
        <v>12692</v>
      </c>
      <c r="Q13" s="63">
        <v>11915</v>
      </c>
      <c r="R13" s="64">
        <v>6.5211917750734401</v>
      </c>
      <c r="S13" s="63">
        <v>22.8073064292468</v>
      </c>
      <c r="T13" s="63">
        <v>22.0348152748636</v>
      </c>
      <c r="U13" s="66">
        <v>3.38703369808086</v>
      </c>
      <c r="V13" s="49"/>
      <c r="W13" s="49"/>
    </row>
    <row r="14" spans="1:23" ht="14.25" thickBot="1">
      <c r="A14" s="43"/>
      <c r="B14" s="45" t="s">
        <v>12</v>
      </c>
      <c r="C14" s="46"/>
      <c r="D14" s="63">
        <v>170891.59729999999</v>
      </c>
      <c r="E14" s="63">
        <v>152969</v>
      </c>
      <c r="F14" s="64">
        <v>111.71648981166101</v>
      </c>
      <c r="G14" s="65"/>
      <c r="H14" s="65"/>
      <c r="I14" s="63">
        <v>22064.450799999999</v>
      </c>
      <c r="J14" s="64">
        <v>12.911372559334101</v>
      </c>
      <c r="K14" s="65"/>
      <c r="L14" s="65"/>
      <c r="M14" s="65"/>
      <c r="N14" s="63">
        <v>3153183.6811000002</v>
      </c>
      <c r="O14" s="63">
        <v>16567183.4034</v>
      </c>
      <c r="P14" s="63">
        <v>4335</v>
      </c>
      <c r="Q14" s="63">
        <v>3672</v>
      </c>
      <c r="R14" s="64">
        <v>18.0555555555556</v>
      </c>
      <c r="S14" s="63">
        <v>39.421360392156899</v>
      </c>
      <c r="T14" s="63">
        <v>39.521456100217897</v>
      </c>
      <c r="U14" s="66">
        <v>-0.25391236391963701</v>
      </c>
      <c r="V14" s="49"/>
      <c r="W14" s="49"/>
    </row>
    <row r="15" spans="1:23" ht="14.25" thickBot="1">
      <c r="A15" s="43"/>
      <c r="B15" s="45" t="s">
        <v>13</v>
      </c>
      <c r="C15" s="46"/>
      <c r="D15" s="63">
        <v>87601.270600000003</v>
      </c>
      <c r="E15" s="63">
        <v>112014</v>
      </c>
      <c r="F15" s="64">
        <v>78.205644473012299</v>
      </c>
      <c r="G15" s="65"/>
      <c r="H15" s="65"/>
      <c r="I15" s="63">
        <v>12166.9557</v>
      </c>
      <c r="J15" s="64">
        <v>13.8890173814442</v>
      </c>
      <c r="K15" s="65"/>
      <c r="L15" s="65"/>
      <c r="M15" s="65"/>
      <c r="N15" s="63">
        <v>2049544.2242999999</v>
      </c>
      <c r="O15" s="63">
        <v>11057095.135500001</v>
      </c>
      <c r="P15" s="63">
        <v>4054</v>
      </c>
      <c r="Q15" s="63">
        <v>3966</v>
      </c>
      <c r="R15" s="64">
        <v>2.2188603126575899</v>
      </c>
      <c r="S15" s="63">
        <v>21.608601529353699</v>
      </c>
      <c r="T15" s="63">
        <v>20.076004815935502</v>
      </c>
      <c r="U15" s="66">
        <v>7.0925307745452804</v>
      </c>
      <c r="V15" s="49"/>
      <c r="W15" s="49"/>
    </row>
    <row r="16" spans="1:23" ht="14.25" thickBot="1">
      <c r="A16" s="43"/>
      <c r="B16" s="45" t="s">
        <v>14</v>
      </c>
      <c r="C16" s="46"/>
      <c r="D16" s="63">
        <v>682531.42509999999</v>
      </c>
      <c r="E16" s="63">
        <v>846485</v>
      </c>
      <c r="F16" s="64">
        <v>80.631248645870897</v>
      </c>
      <c r="G16" s="65"/>
      <c r="H16" s="65"/>
      <c r="I16" s="63">
        <v>75931.123699999996</v>
      </c>
      <c r="J16" s="64">
        <v>11.124927132677501</v>
      </c>
      <c r="K16" s="65"/>
      <c r="L16" s="65"/>
      <c r="M16" s="65"/>
      <c r="N16" s="63">
        <v>19764964.8387</v>
      </c>
      <c r="O16" s="63">
        <v>95699819.683400005</v>
      </c>
      <c r="P16" s="63">
        <v>51512</v>
      </c>
      <c r="Q16" s="63">
        <v>52538</v>
      </c>
      <c r="R16" s="64">
        <v>-1.9528722067836599</v>
      </c>
      <c r="S16" s="63">
        <v>13.2499500135891</v>
      </c>
      <c r="T16" s="63">
        <v>13.1451833853592</v>
      </c>
      <c r="U16" s="66">
        <v>0.79069451675250302</v>
      </c>
      <c r="V16" s="49"/>
      <c r="W16" s="49"/>
    </row>
    <row r="17" spans="1:21" ht="12" thickBot="1">
      <c r="A17" s="43"/>
      <c r="B17" s="45" t="s">
        <v>15</v>
      </c>
      <c r="C17" s="46"/>
      <c r="D17" s="63">
        <v>614728.11159999995</v>
      </c>
      <c r="E17" s="63">
        <v>884718</v>
      </c>
      <c r="F17" s="64">
        <v>69.482943898507799</v>
      </c>
      <c r="G17" s="65"/>
      <c r="H17" s="65"/>
      <c r="I17" s="63">
        <v>80158.9902</v>
      </c>
      <c r="J17" s="64">
        <v>13.039746952740501</v>
      </c>
      <c r="K17" s="65"/>
      <c r="L17" s="65"/>
      <c r="M17" s="65"/>
      <c r="N17" s="63">
        <v>12801843.529300001</v>
      </c>
      <c r="O17" s="63">
        <v>66593054.573600002</v>
      </c>
      <c r="P17" s="63">
        <v>15596</v>
      </c>
      <c r="Q17" s="63">
        <v>13982</v>
      </c>
      <c r="R17" s="64">
        <v>11.543412959519401</v>
      </c>
      <c r="S17" s="63">
        <v>39.415754783277798</v>
      </c>
      <c r="T17" s="63">
        <v>41.338044864826202</v>
      </c>
      <c r="U17" s="66">
        <v>-4.8769586986673197</v>
      </c>
    </row>
    <row r="18" spans="1:21" ht="12" thickBot="1">
      <c r="A18" s="43"/>
      <c r="B18" s="45" t="s">
        <v>16</v>
      </c>
      <c r="C18" s="46"/>
      <c r="D18" s="63">
        <v>1860974.7142</v>
      </c>
      <c r="E18" s="63">
        <v>1946910</v>
      </c>
      <c r="F18" s="64">
        <v>95.5860678819257</v>
      </c>
      <c r="G18" s="65"/>
      <c r="H18" s="65"/>
      <c r="I18" s="63">
        <v>257469.41899999999</v>
      </c>
      <c r="J18" s="64">
        <v>13.8351916893552</v>
      </c>
      <c r="K18" s="65"/>
      <c r="L18" s="65"/>
      <c r="M18" s="65"/>
      <c r="N18" s="63">
        <v>41181889.700499997</v>
      </c>
      <c r="O18" s="63">
        <v>172551544.19769999</v>
      </c>
      <c r="P18" s="63">
        <v>98255</v>
      </c>
      <c r="Q18" s="63">
        <v>87836</v>
      </c>
      <c r="R18" s="64">
        <v>11.8618789562366</v>
      </c>
      <c r="S18" s="63">
        <v>18.940254584499499</v>
      </c>
      <c r="T18" s="63">
        <v>18.303900107017601</v>
      </c>
      <c r="U18" s="66">
        <v>3.3597989649129798</v>
      </c>
    </row>
    <row r="19" spans="1:21" ht="12" thickBot="1">
      <c r="A19" s="43"/>
      <c r="B19" s="45" t="s">
        <v>17</v>
      </c>
      <c r="C19" s="46"/>
      <c r="D19" s="63">
        <v>477468.51789999998</v>
      </c>
      <c r="E19" s="63">
        <v>616147</v>
      </c>
      <c r="F19" s="64">
        <v>77.492630476168799</v>
      </c>
      <c r="G19" s="65"/>
      <c r="H19" s="65"/>
      <c r="I19" s="63">
        <v>50319.386500000001</v>
      </c>
      <c r="J19" s="64">
        <v>10.538786247377001</v>
      </c>
      <c r="K19" s="65"/>
      <c r="L19" s="65"/>
      <c r="M19" s="65"/>
      <c r="N19" s="63">
        <v>11768925.2294</v>
      </c>
      <c r="O19" s="63">
        <v>59391474.695500001</v>
      </c>
      <c r="P19" s="63">
        <v>10598</v>
      </c>
      <c r="Q19" s="63">
        <v>9595</v>
      </c>
      <c r="R19" s="64">
        <v>10.4533611255862</v>
      </c>
      <c r="S19" s="63">
        <v>45.052700311379503</v>
      </c>
      <c r="T19" s="63">
        <v>40.137484585721701</v>
      </c>
      <c r="U19" s="66">
        <v>10.909924802922999</v>
      </c>
    </row>
    <row r="20" spans="1:21" ht="12" thickBot="1">
      <c r="A20" s="43"/>
      <c r="B20" s="45" t="s">
        <v>18</v>
      </c>
      <c r="C20" s="46"/>
      <c r="D20" s="63">
        <v>770355.71230000001</v>
      </c>
      <c r="E20" s="63">
        <v>1434907</v>
      </c>
      <c r="F20" s="64">
        <v>53.686804252819201</v>
      </c>
      <c r="G20" s="65"/>
      <c r="H20" s="65"/>
      <c r="I20" s="63">
        <v>42366.018700000001</v>
      </c>
      <c r="J20" s="64">
        <v>5.4995397611202996</v>
      </c>
      <c r="K20" s="65"/>
      <c r="L20" s="65"/>
      <c r="M20" s="65"/>
      <c r="N20" s="63">
        <v>20826407.6844</v>
      </c>
      <c r="O20" s="63">
        <v>100137331.205</v>
      </c>
      <c r="P20" s="63">
        <v>36847</v>
      </c>
      <c r="Q20" s="63">
        <v>32944</v>
      </c>
      <c r="R20" s="64">
        <v>11.8473773676542</v>
      </c>
      <c r="S20" s="63">
        <v>20.906877420142798</v>
      </c>
      <c r="T20" s="63">
        <v>20.8625106089121</v>
      </c>
      <c r="U20" s="66">
        <v>0.21221156243980499</v>
      </c>
    </row>
    <row r="21" spans="1:21" ht="12" thickBot="1">
      <c r="A21" s="43"/>
      <c r="B21" s="45" t="s">
        <v>19</v>
      </c>
      <c r="C21" s="46"/>
      <c r="D21" s="63">
        <v>445406.07750000001</v>
      </c>
      <c r="E21" s="63">
        <v>416565</v>
      </c>
      <c r="F21" s="64">
        <v>106.923547945699</v>
      </c>
      <c r="G21" s="65"/>
      <c r="H21" s="65"/>
      <c r="I21" s="63">
        <v>17882.632000000001</v>
      </c>
      <c r="J21" s="64">
        <v>4.0149052523873596</v>
      </c>
      <c r="K21" s="65"/>
      <c r="L21" s="65"/>
      <c r="M21" s="65"/>
      <c r="N21" s="63">
        <v>8192378.2280000001</v>
      </c>
      <c r="O21" s="63">
        <v>36257897.599699996</v>
      </c>
      <c r="P21" s="63">
        <v>43833</v>
      </c>
      <c r="Q21" s="63">
        <v>43269</v>
      </c>
      <c r="R21" s="64">
        <v>1.3034736185259601</v>
      </c>
      <c r="S21" s="63">
        <v>10.161432653480301</v>
      </c>
      <c r="T21" s="63">
        <v>10.0959245187085</v>
      </c>
      <c r="U21" s="66">
        <v>0.64467420102689399</v>
      </c>
    </row>
    <row r="22" spans="1:21" ht="12" thickBot="1">
      <c r="A22" s="43"/>
      <c r="B22" s="45" t="s">
        <v>20</v>
      </c>
      <c r="C22" s="46"/>
      <c r="D22" s="63">
        <v>1134619.0697000001</v>
      </c>
      <c r="E22" s="63">
        <v>1035621</v>
      </c>
      <c r="F22" s="64">
        <v>109.559295311702</v>
      </c>
      <c r="G22" s="65"/>
      <c r="H22" s="65"/>
      <c r="I22" s="63">
        <v>132078.85810000001</v>
      </c>
      <c r="J22" s="64">
        <v>11.6408107026548</v>
      </c>
      <c r="K22" s="65"/>
      <c r="L22" s="65"/>
      <c r="M22" s="65"/>
      <c r="N22" s="63">
        <v>27543694.288899999</v>
      </c>
      <c r="O22" s="63">
        <v>129177031.5416</v>
      </c>
      <c r="P22" s="63">
        <v>75554</v>
      </c>
      <c r="Q22" s="63">
        <v>70376</v>
      </c>
      <c r="R22" s="64">
        <v>7.3576219165624597</v>
      </c>
      <c r="S22" s="63">
        <v>15.0173262792175</v>
      </c>
      <c r="T22" s="63">
        <v>14.5566912882233</v>
      </c>
      <c r="U22" s="66">
        <v>3.06735688117615</v>
      </c>
    </row>
    <row r="23" spans="1:21" ht="12" thickBot="1">
      <c r="A23" s="43"/>
      <c r="B23" s="45" t="s">
        <v>21</v>
      </c>
      <c r="C23" s="46"/>
      <c r="D23" s="63">
        <v>2348909.7118000002</v>
      </c>
      <c r="E23" s="63">
        <v>2597196</v>
      </c>
      <c r="F23" s="64">
        <v>90.440217519201497</v>
      </c>
      <c r="G23" s="65"/>
      <c r="H23" s="65"/>
      <c r="I23" s="63">
        <v>127543.7362</v>
      </c>
      <c r="J23" s="64">
        <v>5.4299122507463897</v>
      </c>
      <c r="K23" s="65"/>
      <c r="L23" s="65"/>
      <c r="M23" s="65"/>
      <c r="N23" s="63">
        <v>55686440.942599997</v>
      </c>
      <c r="O23" s="63">
        <v>262221244.167</v>
      </c>
      <c r="P23" s="63">
        <v>82491</v>
      </c>
      <c r="Q23" s="63">
        <v>79753</v>
      </c>
      <c r="R23" s="64">
        <v>3.4330996953092701</v>
      </c>
      <c r="S23" s="63">
        <v>28.474739205489101</v>
      </c>
      <c r="T23" s="63">
        <v>29.6007416824446</v>
      </c>
      <c r="U23" s="66">
        <v>-3.9543908333264399</v>
      </c>
    </row>
    <row r="24" spans="1:21" ht="12" thickBot="1">
      <c r="A24" s="43"/>
      <c r="B24" s="45" t="s">
        <v>22</v>
      </c>
      <c r="C24" s="46"/>
      <c r="D24" s="63">
        <v>336406.21840000001</v>
      </c>
      <c r="E24" s="63">
        <v>436126</v>
      </c>
      <c r="F24" s="64">
        <v>77.135098205564503</v>
      </c>
      <c r="G24" s="65"/>
      <c r="H24" s="65"/>
      <c r="I24" s="63">
        <v>-28522.550299999999</v>
      </c>
      <c r="J24" s="64">
        <v>-8.47860376531019</v>
      </c>
      <c r="K24" s="65"/>
      <c r="L24" s="65"/>
      <c r="M24" s="65"/>
      <c r="N24" s="63">
        <v>7736465.2309999997</v>
      </c>
      <c r="O24" s="63">
        <v>30964792.7357</v>
      </c>
      <c r="P24" s="63">
        <v>37510</v>
      </c>
      <c r="Q24" s="63">
        <v>33957</v>
      </c>
      <c r="R24" s="64">
        <v>10.463232912212501</v>
      </c>
      <c r="S24" s="63">
        <v>8.9684409064249504</v>
      </c>
      <c r="T24" s="63">
        <v>8.7214730364873194</v>
      </c>
      <c r="U24" s="66">
        <v>2.7537436273979998</v>
      </c>
    </row>
    <row r="25" spans="1:21" ht="12" thickBot="1">
      <c r="A25" s="43"/>
      <c r="B25" s="45" t="s">
        <v>23</v>
      </c>
      <c r="C25" s="46"/>
      <c r="D25" s="63">
        <v>237674.45970000001</v>
      </c>
      <c r="E25" s="63">
        <v>289973</v>
      </c>
      <c r="F25" s="64">
        <v>81.9643414041997</v>
      </c>
      <c r="G25" s="65"/>
      <c r="H25" s="65"/>
      <c r="I25" s="63">
        <v>22664.660199999998</v>
      </c>
      <c r="J25" s="64">
        <v>9.5360099813030104</v>
      </c>
      <c r="K25" s="65"/>
      <c r="L25" s="65"/>
      <c r="M25" s="65"/>
      <c r="N25" s="63">
        <v>5258860.7653999999</v>
      </c>
      <c r="O25" s="63">
        <v>22898092.351300001</v>
      </c>
      <c r="P25" s="63">
        <v>19164</v>
      </c>
      <c r="Q25" s="63">
        <v>16736</v>
      </c>
      <c r="R25" s="64">
        <v>14.5076481835564</v>
      </c>
      <c r="S25" s="63">
        <v>12.402132107075801</v>
      </c>
      <c r="T25" s="63">
        <v>11.907638706979</v>
      </c>
      <c r="U25" s="66">
        <v>3.98716443130512</v>
      </c>
    </row>
    <row r="26" spans="1:21" ht="12" thickBot="1">
      <c r="A26" s="43"/>
      <c r="B26" s="45" t="s">
        <v>24</v>
      </c>
      <c r="C26" s="46"/>
      <c r="D26" s="63">
        <v>410943.4914</v>
      </c>
      <c r="E26" s="63">
        <v>554538</v>
      </c>
      <c r="F26" s="64">
        <v>74.105560196055094</v>
      </c>
      <c r="G26" s="65"/>
      <c r="H26" s="65"/>
      <c r="I26" s="63">
        <v>74855.541800000006</v>
      </c>
      <c r="J26" s="64">
        <v>18.215531664702301</v>
      </c>
      <c r="K26" s="65"/>
      <c r="L26" s="65"/>
      <c r="M26" s="65"/>
      <c r="N26" s="63">
        <v>12726304.658199999</v>
      </c>
      <c r="O26" s="63">
        <v>60768397.554200001</v>
      </c>
      <c r="P26" s="63">
        <v>35191</v>
      </c>
      <c r="Q26" s="63">
        <v>34292</v>
      </c>
      <c r="R26" s="64">
        <v>2.6216027061705298</v>
      </c>
      <c r="S26" s="63">
        <v>11.677516734392301</v>
      </c>
      <c r="T26" s="63">
        <v>11.893817852560399</v>
      </c>
      <c r="U26" s="66">
        <v>-1.85228694668449</v>
      </c>
    </row>
    <row r="27" spans="1:21" ht="12" thickBot="1">
      <c r="A27" s="43"/>
      <c r="B27" s="45" t="s">
        <v>25</v>
      </c>
      <c r="C27" s="46"/>
      <c r="D27" s="63">
        <v>320086.03950000001</v>
      </c>
      <c r="E27" s="63">
        <v>366785</v>
      </c>
      <c r="F27" s="64">
        <v>87.268028817972393</v>
      </c>
      <c r="G27" s="65"/>
      <c r="H27" s="65"/>
      <c r="I27" s="63">
        <v>96864.133499999996</v>
      </c>
      <c r="J27" s="64">
        <v>30.261905096301501</v>
      </c>
      <c r="K27" s="65"/>
      <c r="L27" s="65"/>
      <c r="M27" s="65"/>
      <c r="N27" s="63">
        <v>6170742.8048</v>
      </c>
      <c r="O27" s="63">
        <v>25720145.829999998</v>
      </c>
      <c r="P27" s="63">
        <v>45592</v>
      </c>
      <c r="Q27" s="63">
        <v>39458</v>
      </c>
      <c r="R27" s="64">
        <v>15.545643469005</v>
      </c>
      <c r="S27" s="63">
        <v>7.0206623859448998</v>
      </c>
      <c r="T27" s="63">
        <v>6.7725298722692502</v>
      </c>
      <c r="U27" s="66">
        <v>3.5343177044435001</v>
      </c>
    </row>
    <row r="28" spans="1:21" ht="12" thickBot="1">
      <c r="A28" s="43"/>
      <c r="B28" s="45" t="s">
        <v>26</v>
      </c>
      <c r="C28" s="46"/>
      <c r="D28" s="63">
        <v>954059.94990000001</v>
      </c>
      <c r="E28" s="63">
        <v>984921</v>
      </c>
      <c r="F28" s="64">
        <v>96.866647162564306</v>
      </c>
      <c r="G28" s="65"/>
      <c r="H28" s="65"/>
      <c r="I28" s="63">
        <v>68097.511599999998</v>
      </c>
      <c r="J28" s="64">
        <v>7.1376554069938303</v>
      </c>
      <c r="K28" s="65"/>
      <c r="L28" s="65"/>
      <c r="M28" s="65"/>
      <c r="N28" s="63">
        <v>21366349.6569</v>
      </c>
      <c r="O28" s="63">
        <v>89432313.582300007</v>
      </c>
      <c r="P28" s="63">
        <v>53859</v>
      </c>
      <c r="Q28" s="63">
        <v>48018</v>
      </c>
      <c r="R28" s="64">
        <v>12.164188429338999</v>
      </c>
      <c r="S28" s="63">
        <v>17.7140301509497</v>
      </c>
      <c r="T28" s="63">
        <v>17.467032716897801</v>
      </c>
      <c r="U28" s="66">
        <v>1.3943604699048799</v>
      </c>
    </row>
    <row r="29" spans="1:21" ht="12" thickBot="1">
      <c r="A29" s="43"/>
      <c r="B29" s="45" t="s">
        <v>27</v>
      </c>
      <c r="C29" s="46"/>
      <c r="D29" s="63">
        <v>709255.99340000004</v>
      </c>
      <c r="E29" s="63">
        <v>692536</v>
      </c>
      <c r="F29" s="64">
        <v>102.414313970682</v>
      </c>
      <c r="G29" s="65"/>
      <c r="H29" s="65"/>
      <c r="I29" s="63">
        <v>116212.91310000001</v>
      </c>
      <c r="J29" s="64">
        <v>16.3851859105065</v>
      </c>
      <c r="K29" s="65"/>
      <c r="L29" s="65"/>
      <c r="M29" s="65"/>
      <c r="N29" s="63">
        <v>15824536.736300001</v>
      </c>
      <c r="O29" s="63">
        <v>63964942.667199999</v>
      </c>
      <c r="P29" s="63">
        <v>109735</v>
      </c>
      <c r="Q29" s="63">
        <v>103056</v>
      </c>
      <c r="R29" s="64">
        <v>6.4809424002484102</v>
      </c>
      <c r="S29" s="63">
        <v>6.4633525620813801</v>
      </c>
      <c r="T29" s="63">
        <v>6.2569262895901296</v>
      </c>
      <c r="U29" s="66">
        <v>3.1937956425631899</v>
      </c>
    </row>
    <row r="30" spans="1:21" ht="12" thickBot="1">
      <c r="A30" s="43"/>
      <c r="B30" s="45" t="s">
        <v>28</v>
      </c>
      <c r="C30" s="46"/>
      <c r="D30" s="63">
        <v>1124019.8104999999</v>
      </c>
      <c r="E30" s="63">
        <v>1116391</v>
      </c>
      <c r="F30" s="64">
        <v>100.68334575431</v>
      </c>
      <c r="G30" s="65"/>
      <c r="H30" s="65"/>
      <c r="I30" s="63">
        <v>177614.50339999999</v>
      </c>
      <c r="J30" s="64">
        <v>15.801723576472501</v>
      </c>
      <c r="K30" s="65"/>
      <c r="L30" s="65"/>
      <c r="M30" s="65"/>
      <c r="N30" s="63">
        <v>28873424.594500002</v>
      </c>
      <c r="O30" s="63">
        <v>131253617.0851</v>
      </c>
      <c r="P30" s="63">
        <v>83150</v>
      </c>
      <c r="Q30" s="63">
        <v>75311</v>
      </c>
      <c r="R30" s="64">
        <v>10.4088380183506</v>
      </c>
      <c r="S30" s="63">
        <v>13.517977276007199</v>
      </c>
      <c r="T30" s="63">
        <v>13.5514419606698</v>
      </c>
      <c r="U30" s="66">
        <v>-0.24755689389961</v>
      </c>
    </row>
    <row r="31" spans="1:21" ht="12" thickBot="1">
      <c r="A31" s="43"/>
      <c r="B31" s="45" t="s">
        <v>29</v>
      </c>
      <c r="C31" s="46"/>
      <c r="D31" s="63">
        <v>1368627.6170999999</v>
      </c>
      <c r="E31" s="63">
        <v>1187767</v>
      </c>
      <c r="F31" s="64">
        <v>115.226944097622</v>
      </c>
      <c r="G31" s="65"/>
      <c r="H31" s="65"/>
      <c r="I31" s="63">
        <v>10260.025900000001</v>
      </c>
      <c r="J31" s="64">
        <v>0.74965796187425204</v>
      </c>
      <c r="K31" s="65"/>
      <c r="L31" s="65"/>
      <c r="M31" s="65"/>
      <c r="N31" s="63">
        <v>20802316.566799998</v>
      </c>
      <c r="O31" s="63">
        <v>97748689.425899997</v>
      </c>
      <c r="P31" s="63">
        <v>45677</v>
      </c>
      <c r="Q31" s="63">
        <v>46038</v>
      </c>
      <c r="R31" s="64">
        <v>-0.78413484512793696</v>
      </c>
      <c r="S31" s="63">
        <v>29.963167832826102</v>
      </c>
      <c r="T31" s="63">
        <v>36.5215034058821</v>
      </c>
      <c r="U31" s="66">
        <v>-21.887991315360701</v>
      </c>
    </row>
    <row r="32" spans="1:21" ht="12" thickBot="1">
      <c r="A32" s="43"/>
      <c r="B32" s="45" t="s">
        <v>30</v>
      </c>
      <c r="C32" s="46"/>
      <c r="D32" s="63">
        <v>149757.31219999999</v>
      </c>
      <c r="E32" s="63">
        <v>161731</v>
      </c>
      <c r="F32" s="64">
        <v>92.596541293876896</v>
      </c>
      <c r="G32" s="65"/>
      <c r="H32" s="65"/>
      <c r="I32" s="63">
        <v>34952.568700000003</v>
      </c>
      <c r="J32" s="64">
        <v>23.339473837057799</v>
      </c>
      <c r="K32" s="65"/>
      <c r="L32" s="65"/>
      <c r="M32" s="65"/>
      <c r="N32" s="63">
        <v>3191314.1022999999</v>
      </c>
      <c r="O32" s="63">
        <v>15566476.093599999</v>
      </c>
      <c r="P32" s="63">
        <v>33467</v>
      </c>
      <c r="Q32" s="63">
        <v>32017</v>
      </c>
      <c r="R32" s="64">
        <v>4.5288440515975896</v>
      </c>
      <c r="S32" s="63">
        <v>4.4747755161801201</v>
      </c>
      <c r="T32" s="63">
        <v>4.3201950713683397</v>
      </c>
      <c r="U32" s="66">
        <v>3.4544849066247401</v>
      </c>
    </row>
    <row r="33" spans="1:21" ht="12" thickBot="1">
      <c r="A33" s="43"/>
      <c r="B33" s="45" t="s">
        <v>31</v>
      </c>
      <c r="C33" s="46"/>
      <c r="D33" s="63">
        <v>181.88059999999999</v>
      </c>
      <c r="E33" s="65"/>
      <c r="F33" s="65"/>
      <c r="G33" s="65"/>
      <c r="H33" s="65"/>
      <c r="I33" s="63">
        <v>38.162599999999998</v>
      </c>
      <c r="J33" s="64">
        <v>20.982226801538999</v>
      </c>
      <c r="K33" s="65"/>
      <c r="L33" s="65"/>
      <c r="M33" s="65"/>
      <c r="N33" s="63">
        <v>3639.7627000000002</v>
      </c>
      <c r="O33" s="63">
        <v>13309.2718</v>
      </c>
      <c r="P33" s="63">
        <v>32</v>
      </c>
      <c r="Q33" s="63">
        <v>24</v>
      </c>
      <c r="R33" s="64">
        <v>33.3333333333333</v>
      </c>
      <c r="S33" s="63">
        <v>5.6837687499999996</v>
      </c>
      <c r="T33" s="63">
        <v>5.3632583333333299</v>
      </c>
      <c r="U33" s="66">
        <v>5.6390474483443196</v>
      </c>
    </row>
    <row r="34" spans="1:21" ht="12" thickBot="1">
      <c r="A34" s="43"/>
      <c r="B34" s="45" t="s">
        <v>40</v>
      </c>
      <c r="C34" s="4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3">
        <v>3.9</v>
      </c>
      <c r="O34" s="63">
        <v>25.9</v>
      </c>
      <c r="P34" s="65"/>
      <c r="Q34" s="65"/>
      <c r="R34" s="65"/>
      <c r="S34" s="65"/>
      <c r="T34" s="65"/>
      <c r="U34" s="67"/>
    </row>
    <row r="35" spans="1:21" ht="12" thickBot="1">
      <c r="A35" s="43"/>
      <c r="B35" s="45" t="s">
        <v>32</v>
      </c>
      <c r="C35" s="46"/>
      <c r="D35" s="63">
        <v>168550.3034</v>
      </c>
      <c r="E35" s="63">
        <v>205016</v>
      </c>
      <c r="F35" s="64">
        <v>82.213243551722798</v>
      </c>
      <c r="G35" s="65"/>
      <c r="H35" s="65"/>
      <c r="I35" s="63">
        <v>19638.9447</v>
      </c>
      <c r="J35" s="64">
        <v>11.6516816071184</v>
      </c>
      <c r="K35" s="65"/>
      <c r="L35" s="65"/>
      <c r="M35" s="65"/>
      <c r="N35" s="63">
        <v>3872550.2853000001</v>
      </c>
      <c r="O35" s="63">
        <v>11661849.7849</v>
      </c>
      <c r="P35" s="63">
        <v>14653</v>
      </c>
      <c r="Q35" s="63">
        <v>13110</v>
      </c>
      <c r="R35" s="64">
        <v>11.769641495042</v>
      </c>
      <c r="S35" s="63">
        <v>11.502784644782601</v>
      </c>
      <c r="T35" s="63">
        <v>11.7064881769641</v>
      </c>
      <c r="U35" s="66">
        <v>-1.77090624985233</v>
      </c>
    </row>
    <row r="36" spans="1:21" ht="12" customHeight="1" thickBot="1">
      <c r="A36" s="43"/>
      <c r="B36" s="45" t="s">
        <v>41</v>
      </c>
      <c r="C36" s="46"/>
      <c r="D36" s="65"/>
      <c r="E36" s="63">
        <v>674700</v>
      </c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7"/>
    </row>
    <row r="37" spans="1:21" ht="12" thickBot="1">
      <c r="A37" s="43"/>
      <c r="B37" s="45" t="s">
        <v>42</v>
      </c>
      <c r="C37" s="46"/>
      <c r="D37" s="65"/>
      <c r="E37" s="63">
        <v>289687</v>
      </c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7"/>
    </row>
    <row r="38" spans="1:21" ht="12" thickBot="1">
      <c r="A38" s="43"/>
      <c r="B38" s="45" t="s">
        <v>43</v>
      </c>
      <c r="C38" s="46"/>
      <c r="D38" s="65"/>
      <c r="E38" s="63">
        <v>315954</v>
      </c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7"/>
    </row>
    <row r="39" spans="1:21" ht="12" customHeight="1" thickBot="1">
      <c r="A39" s="43"/>
      <c r="B39" s="45" t="s">
        <v>33</v>
      </c>
      <c r="C39" s="46"/>
      <c r="D39" s="63">
        <v>321402.565</v>
      </c>
      <c r="E39" s="63">
        <v>413924</v>
      </c>
      <c r="F39" s="64">
        <v>77.6477239783149</v>
      </c>
      <c r="G39" s="65"/>
      <c r="H39" s="65"/>
      <c r="I39" s="63">
        <v>16606.367999999999</v>
      </c>
      <c r="J39" s="64">
        <v>5.1668436435782699</v>
      </c>
      <c r="K39" s="65"/>
      <c r="L39" s="65"/>
      <c r="M39" s="65"/>
      <c r="N39" s="63">
        <v>7669229.7357999999</v>
      </c>
      <c r="O39" s="63">
        <v>35648866.250200003</v>
      </c>
      <c r="P39" s="63">
        <v>529</v>
      </c>
      <c r="Q39" s="63">
        <v>456</v>
      </c>
      <c r="R39" s="64">
        <v>16.008771929824601</v>
      </c>
      <c r="S39" s="63">
        <v>607.56628544423404</v>
      </c>
      <c r="T39" s="63">
        <v>704.515295394737</v>
      </c>
      <c r="U39" s="66">
        <v>-15.9569436739921</v>
      </c>
    </row>
    <row r="40" spans="1:21" ht="12" thickBot="1">
      <c r="A40" s="43"/>
      <c r="B40" s="45" t="s">
        <v>34</v>
      </c>
      <c r="C40" s="46"/>
      <c r="D40" s="63">
        <v>313857.696</v>
      </c>
      <c r="E40" s="63">
        <v>497091</v>
      </c>
      <c r="F40" s="64">
        <v>63.138881210884897</v>
      </c>
      <c r="G40" s="65"/>
      <c r="H40" s="65"/>
      <c r="I40" s="63">
        <v>19341.809600000001</v>
      </c>
      <c r="J40" s="64">
        <v>6.1626048513400198</v>
      </c>
      <c r="K40" s="65"/>
      <c r="L40" s="65"/>
      <c r="M40" s="65"/>
      <c r="N40" s="63">
        <v>8833772.5515999999</v>
      </c>
      <c r="O40" s="63">
        <v>49678170.998400003</v>
      </c>
      <c r="P40" s="63">
        <v>1699</v>
      </c>
      <c r="Q40" s="63">
        <v>1688</v>
      </c>
      <c r="R40" s="64">
        <v>0.65165876777251197</v>
      </c>
      <c r="S40" s="63">
        <v>184.730839317245</v>
      </c>
      <c r="T40" s="63">
        <v>188.15477873222801</v>
      </c>
      <c r="U40" s="66">
        <v>-1.8534747244351599</v>
      </c>
    </row>
    <row r="41" spans="1:21" ht="12" thickBot="1">
      <c r="A41" s="43"/>
      <c r="B41" s="45" t="s">
        <v>44</v>
      </c>
      <c r="C41" s="46"/>
      <c r="D41" s="65"/>
      <c r="E41" s="63">
        <v>184132</v>
      </c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7"/>
    </row>
    <row r="42" spans="1:21" ht="12" thickBot="1">
      <c r="A42" s="43"/>
      <c r="B42" s="45" t="s">
        <v>45</v>
      </c>
      <c r="C42" s="46"/>
      <c r="D42" s="65"/>
      <c r="E42" s="63">
        <v>82138</v>
      </c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7"/>
    </row>
    <row r="43" spans="1:21" ht="12" thickBot="1">
      <c r="A43" s="44"/>
      <c r="B43" s="45" t="s">
        <v>35</v>
      </c>
      <c r="C43" s="46"/>
      <c r="D43" s="68">
        <v>42088.406199999998</v>
      </c>
      <c r="E43" s="69"/>
      <c r="F43" s="69"/>
      <c r="G43" s="69"/>
      <c r="H43" s="69"/>
      <c r="I43" s="68">
        <v>4192.4296999999997</v>
      </c>
      <c r="J43" s="70">
        <v>9.9610084546275903</v>
      </c>
      <c r="K43" s="69"/>
      <c r="L43" s="69"/>
      <c r="M43" s="69"/>
      <c r="N43" s="68">
        <v>721857.12309999997</v>
      </c>
      <c r="O43" s="68">
        <v>4303023.8852000004</v>
      </c>
      <c r="P43" s="68">
        <v>42</v>
      </c>
      <c r="Q43" s="68">
        <v>35</v>
      </c>
      <c r="R43" s="70">
        <v>20</v>
      </c>
      <c r="S43" s="68">
        <v>1002.10490952381</v>
      </c>
      <c r="T43" s="68">
        <v>397.91509714285701</v>
      </c>
      <c r="U43" s="71">
        <v>60.292071881781098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37:C37"/>
    <mergeCell ref="B38:C38"/>
    <mergeCell ref="B39:C39"/>
    <mergeCell ref="B40:C40"/>
    <mergeCell ref="B25:C25"/>
    <mergeCell ref="B26:C2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>
      <c r="A1" s="48" t="s">
        <v>53</v>
      </c>
      <c r="B1" s="48" t="s">
        <v>36</v>
      </c>
      <c r="C1" s="48" t="s">
        <v>37</v>
      </c>
      <c r="D1" s="48" t="s">
        <v>38</v>
      </c>
      <c r="E1" s="48" t="s">
        <v>39</v>
      </c>
      <c r="F1" s="48" t="s">
        <v>46</v>
      </c>
      <c r="G1" s="48" t="s">
        <v>39</v>
      </c>
      <c r="H1" s="48" t="s">
        <v>47</v>
      </c>
    </row>
    <row r="2" spans="1:8">
      <c r="A2" s="47" t="s">
        <v>71</v>
      </c>
      <c r="B2" s="47">
        <v>12</v>
      </c>
      <c r="C2" s="47">
        <v>55733</v>
      </c>
      <c r="D2" s="47">
        <v>548755.514313675</v>
      </c>
      <c r="E2" s="47">
        <v>439002.23921025603</v>
      </c>
      <c r="F2" s="47">
        <v>109753.275103419</v>
      </c>
      <c r="G2" s="47">
        <v>439002.23921025603</v>
      </c>
      <c r="H2" s="47">
        <v>0.20000395848538599</v>
      </c>
    </row>
    <row r="3" spans="1:8">
      <c r="A3" s="47" t="s">
        <v>72</v>
      </c>
      <c r="B3" s="47">
        <v>13</v>
      </c>
      <c r="C3" s="47">
        <v>22534.144</v>
      </c>
      <c r="D3" s="47">
        <v>155770.81289134</v>
      </c>
      <c r="E3" s="47">
        <v>132311.386337645</v>
      </c>
      <c r="F3" s="47">
        <v>23459.426553694899</v>
      </c>
      <c r="G3" s="47">
        <v>132311.386337645</v>
      </c>
      <c r="H3" s="47">
        <v>0.150602196382318</v>
      </c>
    </row>
    <row r="4" spans="1:8">
      <c r="A4" s="47" t="s">
        <v>73</v>
      </c>
      <c r="B4" s="47">
        <v>14</v>
      </c>
      <c r="C4" s="47">
        <v>115890</v>
      </c>
      <c r="D4" s="47">
        <v>146780.15999572599</v>
      </c>
      <c r="E4" s="47">
        <v>112841.00682051299</v>
      </c>
      <c r="F4" s="47">
        <v>33939.153175213702</v>
      </c>
      <c r="G4" s="47">
        <v>112841.00682051299</v>
      </c>
      <c r="H4" s="47">
        <v>0.23122439147226601</v>
      </c>
    </row>
    <row r="5" spans="1:8">
      <c r="A5" s="47" t="s">
        <v>74</v>
      </c>
      <c r="B5" s="47">
        <v>15</v>
      </c>
      <c r="C5" s="47">
        <v>2923</v>
      </c>
      <c r="D5" s="47">
        <v>41042.812805982903</v>
      </c>
      <c r="E5" s="47">
        <v>31947.849352991499</v>
      </c>
      <c r="F5" s="47">
        <v>9094.9634529914492</v>
      </c>
      <c r="G5" s="47">
        <v>31947.849352991499</v>
      </c>
      <c r="H5" s="47">
        <v>0.22159698205834599</v>
      </c>
    </row>
    <row r="6" spans="1:8">
      <c r="A6" s="47" t="s">
        <v>75</v>
      </c>
      <c r="B6" s="47">
        <v>16</v>
      </c>
      <c r="C6" s="47">
        <v>2716</v>
      </c>
      <c r="D6" s="47">
        <v>138540.71690940199</v>
      </c>
      <c r="E6" s="47">
        <v>129926.13378547</v>
      </c>
      <c r="F6" s="47">
        <v>8614.5831239316194</v>
      </c>
      <c r="G6" s="47">
        <v>129926.13378547</v>
      </c>
      <c r="H6" s="47">
        <v>6.2180875890552101E-2</v>
      </c>
    </row>
    <row r="7" spans="1:8">
      <c r="A7" s="47" t="s">
        <v>76</v>
      </c>
      <c r="B7" s="47">
        <v>17</v>
      </c>
      <c r="C7" s="47">
        <v>20616</v>
      </c>
      <c r="D7" s="47">
        <v>289470.54883247899</v>
      </c>
      <c r="E7" s="47">
        <v>224918.04041025601</v>
      </c>
      <c r="F7" s="47">
        <v>64552.508422222199</v>
      </c>
      <c r="G7" s="47">
        <v>224918.04041025601</v>
      </c>
      <c r="H7" s="47">
        <v>0.22300198995228299</v>
      </c>
    </row>
    <row r="8" spans="1:8">
      <c r="A8" s="47" t="s">
        <v>77</v>
      </c>
      <c r="B8" s="47">
        <v>18</v>
      </c>
      <c r="C8" s="47">
        <v>39098</v>
      </c>
      <c r="D8" s="47">
        <v>170891.60213846201</v>
      </c>
      <c r="E8" s="47">
        <v>148827.14812735</v>
      </c>
      <c r="F8" s="47">
        <v>22064.454011111098</v>
      </c>
      <c r="G8" s="47">
        <v>148827.14812735</v>
      </c>
      <c r="H8" s="47">
        <v>0.12911374072807799</v>
      </c>
    </row>
    <row r="9" spans="1:8">
      <c r="A9" s="47" t="s">
        <v>78</v>
      </c>
      <c r="B9" s="47">
        <v>19</v>
      </c>
      <c r="C9" s="47">
        <v>20955</v>
      </c>
      <c r="D9" s="47">
        <v>87601.3350598291</v>
      </c>
      <c r="E9" s="47">
        <v>75434.315827350394</v>
      </c>
      <c r="F9" s="47">
        <v>12167.0192324786</v>
      </c>
      <c r="G9" s="47">
        <v>75434.315827350394</v>
      </c>
      <c r="H9" s="47">
        <v>0.13889079686021799</v>
      </c>
    </row>
    <row r="10" spans="1:8">
      <c r="A10" s="47" t="s">
        <v>79</v>
      </c>
      <c r="B10" s="47">
        <v>21</v>
      </c>
      <c r="C10" s="47">
        <v>170130</v>
      </c>
      <c r="D10" s="47">
        <v>682531.08310000005</v>
      </c>
      <c r="E10" s="47">
        <v>606600.3014</v>
      </c>
      <c r="F10" s="47">
        <v>75930.781700000007</v>
      </c>
      <c r="G10" s="47">
        <v>606600.3014</v>
      </c>
      <c r="H10" s="47">
        <v>0.111248825995043</v>
      </c>
    </row>
    <row r="11" spans="1:8">
      <c r="A11" s="47" t="s">
        <v>80</v>
      </c>
      <c r="B11" s="47">
        <v>22</v>
      </c>
      <c r="C11" s="47">
        <v>45121.696000000004</v>
      </c>
      <c r="D11" s="47">
        <v>614728.133683761</v>
      </c>
      <c r="E11" s="47">
        <v>534569.12014786305</v>
      </c>
      <c r="F11" s="47">
        <v>80159.013535897393</v>
      </c>
      <c r="G11" s="47">
        <v>534569.12014786305</v>
      </c>
      <c r="H11" s="47">
        <v>0.130397502804279</v>
      </c>
    </row>
    <row r="12" spans="1:8">
      <c r="A12" s="47" t="s">
        <v>81</v>
      </c>
      <c r="B12" s="47">
        <v>23</v>
      </c>
      <c r="C12" s="47">
        <v>272977.46600000001</v>
      </c>
      <c r="D12" s="47">
        <v>1860974.98219145</v>
      </c>
      <c r="E12" s="47">
        <v>1603505.2927829099</v>
      </c>
      <c r="F12" s="47">
        <v>257469.68940854701</v>
      </c>
      <c r="G12" s="47">
        <v>1603505.2927829099</v>
      </c>
      <c r="H12" s="47">
        <v>0.138352042274827</v>
      </c>
    </row>
    <row r="13" spans="1:8">
      <c r="A13" s="47" t="s">
        <v>82</v>
      </c>
      <c r="B13" s="47">
        <v>24</v>
      </c>
      <c r="C13" s="47">
        <v>19054</v>
      </c>
      <c r="D13" s="47">
        <v>477468.536999145</v>
      </c>
      <c r="E13" s="47">
        <v>427149.13208034198</v>
      </c>
      <c r="F13" s="47">
        <v>50319.404918803397</v>
      </c>
      <c r="G13" s="47">
        <v>427149.13208034198</v>
      </c>
      <c r="H13" s="47">
        <v>0.105387896834119</v>
      </c>
    </row>
    <row r="14" spans="1:8">
      <c r="A14" s="47" t="s">
        <v>83</v>
      </c>
      <c r="B14" s="47">
        <v>25</v>
      </c>
      <c r="C14" s="47">
        <v>71701</v>
      </c>
      <c r="D14" s="47">
        <v>770355.87730000005</v>
      </c>
      <c r="E14" s="47">
        <v>727989.6936</v>
      </c>
      <c r="F14" s="47">
        <v>42366.183700000001</v>
      </c>
      <c r="G14" s="47">
        <v>727989.6936</v>
      </c>
      <c r="H14" s="47">
        <v>5.49956000186409E-2</v>
      </c>
    </row>
    <row r="15" spans="1:8">
      <c r="A15" s="47" t="s">
        <v>84</v>
      </c>
      <c r="B15" s="47">
        <v>26</v>
      </c>
      <c r="C15" s="47">
        <v>102610</v>
      </c>
      <c r="D15" s="47">
        <v>445406.00798727799</v>
      </c>
      <c r="E15" s="47">
        <v>427523.44544045802</v>
      </c>
      <c r="F15" s="47">
        <v>17882.562546819499</v>
      </c>
      <c r="G15" s="47">
        <v>427523.44544045802</v>
      </c>
      <c r="H15" s="47">
        <v>4.0148902857480601E-2</v>
      </c>
    </row>
    <row r="16" spans="1:8">
      <c r="A16" s="47" t="s">
        <v>85</v>
      </c>
      <c r="B16" s="47">
        <v>27</v>
      </c>
      <c r="C16" s="47">
        <v>193538.39600000001</v>
      </c>
      <c r="D16" s="47">
        <v>1134619.5762053099</v>
      </c>
      <c r="E16" s="47">
        <v>1002540.2073345101</v>
      </c>
      <c r="F16" s="47">
        <v>132079.368870796</v>
      </c>
      <c r="G16" s="47">
        <v>1002540.2073345101</v>
      </c>
      <c r="H16" s="47">
        <v>0.116408505230035</v>
      </c>
    </row>
    <row r="17" spans="1:8">
      <c r="A17" s="47" t="s">
        <v>86</v>
      </c>
      <c r="B17" s="47">
        <v>29</v>
      </c>
      <c r="C17" s="47">
        <v>205691</v>
      </c>
      <c r="D17" s="47">
        <v>2348910.9058615402</v>
      </c>
      <c r="E17" s="47">
        <v>2221366.0102760699</v>
      </c>
      <c r="F17" s="47">
        <v>127544.89558547</v>
      </c>
      <c r="G17" s="47">
        <v>2221366.0102760699</v>
      </c>
      <c r="H17" s="47">
        <v>5.4299588488942202E-2</v>
      </c>
    </row>
    <row r="18" spans="1:8">
      <c r="A18" s="47" t="s">
        <v>87</v>
      </c>
      <c r="B18" s="47">
        <v>31</v>
      </c>
      <c r="C18" s="47">
        <v>57005.199000000001</v>
      </c>
      <c r="D18" s="47">
        <v>336406.26179652801</v>
      </c>
      <c r="E18" s="47">
        <v>364928.74557211198</v>
      </c>
      <c r="F18" s="47">
        <v>-28522.483775584002</v>
      </c>
      <c r="G18" s="47">
        <v>364928.74557211198</v>
      </c>
      <c r="H18" s="47">
        <v>-8.4785828965441498E-2</v>
      </c>
    </row>
    <row r="19" spans="1:8">
      <c r="A19" s="47" t="s">
        <v>88</v>
      </c>
      <c r="B19" s="47">
        <v>32</v>
      </c>
      <c r="C19" s="47">
        <v>14400.682000000001</v>
      </c>
      <c r="D19" s="47">
        <v>237674.461505635</v>
      </c>
      <c r="E19" s="47">
        <v>215009.79119520099</v>
      </c>
      <c r="F19" s="47">
        <v>22664.670310434201</v>
      </c>
      <c r="G19" s="47">
        <v>215009.79119520099</v>
      </c>
      <c r="H19" s="47">
        <v>9.5360141627571698E-2</v>
      </c>
    </row>
    <row r="20" spans="1:8">
      <c r="A20" s="47" t="s">
        <v>89</v>
      </c>
      <c r="B20" s="47">
        <v>33</v>
      </c>
      <c r="C20" s="47">
        <v>37998.841</v>
      </c>
      <c r="D20" s="47">
        <v>410943.43369145301</v>
      </c>
      <c r="E20" s="47">
        <v>336087.93499833602</v>
      </c>
      <c r="F20" s="47">
        <v>74855.498693117202</v>
      </c>
      <c r="G20" s="47">
        <v>336087.93499833602</v>
      </c>
      <c r="H20" s="47">
        <v>0.18215523732962399</v>
      </c>
    </row>
    <row r="21" spans="1:8">
      <c r="A21" s="47" t="s">
        <v>90</v>
      </c>
      <c r="B21" s="47">
        <v>34</v>
      </c>
      <c r="C21" s="47">
        <v>67310.012000000002</v>
      </c>
      <c r="D21" s="47">
        <v>320085.95267760399</v>
      </c>
      <c r="E21" s="47">
        <v>223221.88324553601</v>
      </c>
      <c r="F21" s="47">
        <v>96864.069432068296</v>
      </c>
      <c r="G21" s="47">
        <v>223221.88324553601</v>
      </c>
      <c r="H21" s="47">
        <v>0.30261893288904002</v>
      </c>
    </row>
    <row r="22" spans="1:8">
      <c r="A22" s="47" t="s">
        <v>91</v>
      </c>
      <c r="B22" s="47">
        <v>35</v>
      </c>
      <c r="C22" s="47">
        <v>43282.767</v>
      </c>
      <c r="D22" s="47">
        <v>954059.95043097297</v>
      </c>
      <c r="E22" s="47">
        <v>885962.44906848401</v>
      </c>
      <c r="F22" s="47">
        <v>68097.501362489493</v>
      </c>
      <c r="G22" s="47">
        <v>885962.44906848401</v>
      </c>
      <c r="H22" s="47">
        <v>7.1376543299745604E-2</v>
      </c>
    </row>
    <row r="23" spans="1:8">
      <c r="A23" s="47" t="s">
        <v>92</v>
      </c>
      <c r="B23" s="47">
        <v>36</v>
      </c>
      <c r="C23" s="47">
        <v>145560.34</v>
      </c>
      <c r="D23" s="47">
        <v>709255.99051681405</v>
      </c>
      <c r="E23" s="47">
        <v>593043.03636096895</v>
      </c>
      <c r="F23" s="47">
        <v>116212.954155845</v>
      </c>
      <c r="G23" s="47">
        <v>593043.03636096895</v>
      </c>
      <c r="H23" s="47">
        <v>0.16385191765693</v>
      </c>
    </row>
    <row r="24" spans="1:8">
      <c r="A24" s="47" t="s">
        <v>93</v>
      </c>
      <c r="B24" s="47">
        <v>37</v>
      </c>
      <c r="C24" s="47">
        <v>142148.283</v>
      </c>
      <c r="D24" s="47">
        <v>1124019.7840132699</v>
      </c>
      <c r="E24" s="47">
        <v>946405.28430177004</v>
      </c>
      <c r="F24" s="47">
        <v>177614.499711504</v>
      </c>
      <c r="G24" s="47">
        <v>946405.28430177004</v>
      </c>
      <c r="H24" s="47">
        <v>0.158017236206766</v>
      </c>
    </row>
    <row r="25" spans="1:8">
      <c r="A25" s="47" t="s">
        <v>94</v>
      </c>
      <c r="B25" s="47">
        <v>38</v>
      </c>
      <c r="C25" s="47">
        <v>341338.72</v>
      </c>
      <c r="D25" s="47">
        <v>1368627.3650026501</v>
      </c>
      <c r="E25" s="47">
        <v>1358367.63151239</v>
      </c>
      <c r="F25" s="47">
        <v>10259.7334902655</v>
      </c>
      <c r="G25" s="47">
        <v>1358367.63151239</v>
      </c>
      <c r="H25" s="47">
        <v>7.4963673477664097E-3</v>
      </c>
    </row>
    <row r="26" spans="1:8">
      <c r="A26" s="47" t="s">
        <v>95</v>
      </c>
      <c r="B26" s="47">
        <v>39</v>
      </c>
      <c r="C26" s="47">
        <v>115007.031</v>
      </c>
      <c r="D26" s="47">
        <v>149757.102612783</v>
      </c>
      <c r="E26" s="47">
        <v>114804.758910313</v>
      </c>
      <c r="F26" s="47">
        <v>34952.343702469399</v>
      </c>
      <c r="G26" s="47">
        <v>114804.758910313</v>
      </c>
      <c r="H26" s="47">
        <v>0.23339356259344499</v>
      </c>
    </row>
    <row r="27" spans="1:8">
      <c r="A27" s="47" t="s">
        <v>96</v>
      </c>
      <c r="B27" s="47">
        <v>40</v>
      </c>
      <c r="C27" s="47">
        <v>56</v>
      </c>
      <c r="D27" s="47">
        <v>181.88050000000001</v>
      </c>
      <c r="E27" s="47">
        <v>143.71799999999999</v>
      </c>
      <c r="F27" s="47">
        <v>38.162500000000001</v>
      </c>
      <c r="G27" s="47">
        <v>143.71799999999999</v>
      </c>
      <c r="H27" s="47">
        <v>0.20982183356654499</v>
      </c>
    </row>
    <row r="28" spans="1:8">
      <c r="A28" s="47" t="s">
        <v>97</v>
      </c>
      <c r="B28" s="47">
        <v>42</v>
      </c>
      <c r="C28" s="47">
        <v>11968.59</v>
      </c>
      <c r="D28" s="47">
        <v>168550.30249999999</v>
      </c>
      <c r="E28" s="47">
        <v>148911.37090000001</v>
      </c>
      <c r="F28" s="47">
        <v>19638.9316</v>
      </c>
      <c r="G28" s="47">
        <v>148911.37090000001</v>
      </c>
      <c r="H28" s="47">
        <v>0.116516738971738</v>
      </c>
    </row>
    <row r="29" spans="1:8">
      <c r="A29" s="47" t="s">
        <v>98</v>
      </c>
      <c r="B29" s="47">
        <v>75</v>
      </c>
      <c r="C29" s="47">
        <v>549</v>
      </c>
      <c r="D29" s="47">
        <v>321402.56410256401</v>
      </c>
      <c r="E29" s="47">
        <v>304796.20213675202</v>
      </c>
      <c r="F29" s="47">
        <v>16606.361965812001</v>
      </c>
      <c r="G29" s="47">
        <v>304796.20213675202</v>
      </c>
      <c r="H29" s="47">
        <v>5.1668417805505303E-2</v>
      </c>
    </row>
    <row r="30" spans="1:8">
      <c r="A30" s="47" t="s">
        <v>99</v>
      </c>
      <c r="B30" s="47">
        <v>76</v>
      </c>
      <c r="C30" s="47">
        <v>1803</v>
      </c>
      <c r="D30" s="47">
        <v>313857.69062735001</v>
      </c>
      <c r="E30" s="47">
        <v>294515.88238632499</v>
      </c>
      <c r="F30" s="47">
        <v>19341.808241025599</v>
      </c>
      <c r="G30" s="47">
        <v>294515.88238632499</v>
      </c>
      <c r="H30" s="47">
        <v>6.1626045238415299E-2</v>
      </c>
    </row>
    <row r="31" spans="1:8">
      <c r="A31" s="47" t="s">
        <v>100</v>
      </c>
      <c r="B31" s="47">
        <v>99</v>
      </c>
      <c r="C31" s="47">
        <v>43</v>
      </c>
      <c r="D31" s="47">
        <v>42088.4061719991</v>
      </c>
      <c r="E31" s="47">
        <v>37895.975796081999</v>
      </c>
      <c r="F31" s="47">
        <v>4192.4303759170998</v>
      </c>
      <c r="G31" s="47">
        <v>37895.975796081999</v>
      </c>
      <c r="H31" s="47">
        <v>9.9610100672005805E-2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2013-09-06T13:22:32Z</dcterms:modified>
</cp:coreProperties>
</file>