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0" l="1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<sst xmlns="http://schemas.openxmlformats.org/spreadsheetml/2006/main" count="114" uniqueCount="71">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</sst>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26" Type="http://schemas.openxmlformats.org/officeDocument/2006/relationships/image" Target="cid:b8993aa4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16" Type="http://schemas.openxmlformats.org/officeDocument/2006/relationships/image" Target="cid:9917345813" TargetMode="External"/><Relationship Id="rId124" Type="http://schemas.openxmlformats.org/officeDocument/2006/relationships/image" Target="cid:b896ad6d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11" Type="http://schemas.openxmlformats.org/officeDocument/2006/relationships/hyperlink" Target="cid:93cf0fcb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20218049.900199998</v>
      </c>
      <c r="F3" s="25">
        <f>RA!I7</f>
        <v>2234077.4720000001</v>
      </c>
      <c r="G3" s="16">
        <f>E3-F3</f>
        <v>17983972.428199999</v>
      </c>
      <c r="H3" s="27">
        <f>RA!J7</f>
        <v>11.0499157091204</v>
      </c>
      <c r="I3" s="20">
        <f>SUM(I4:I39)</f>
        <v>20218055.644405246</v>
      </c>
      <c r="J3" s="21">
        <f>SUM(J4:J39)</f>
        <v>17983972.393512048</v>
      </c>
      <c r="K3" s="22">
        <f>E3-I3</f>
        <v>-5.7442052476108074</v>
      </c>
      <c r="L3" s="22">
        <f>G3-J3</f>
        <v>3.468795120716095E-2</v>
      </c>
    </row>
    <row r="4" spans="1:12">
      <c r="A4" s="59">
        <f>RA!A8</f>
        <v>41511</v>
      </c>
      <c r="B4" s="12">
        <v>12</v>
      </c>
      <c r="C4" s="56" t="s">
        <v>6</v>
      </c>
      <c r="D4" s="56"/>
      <c r="E4" s="15">
        <f>RA!D8</f>
        <v>756451.90370000002</v>
      </c>
      <c r="F4" s="25">
        <f>RA!I8</f>
        <v>154613.4504</v>
      </c>
      <c r="G4" s="16">
        <f t="shared" ref="G4:G39" si="0">E4-F4</f>
        <v>601838.45330000005</v>
      </c>
      <c r="H4" s="27">
        <f>RA!J8</f>
        <v>20.439296886391102</v>
      </c>
      <c r="I4" s="20">
        <f>VLOOKUP(B4,RMS!B:D,3,FALSE)</f>
        <v>756452.63220170897</v>
      </c>
      <c r="J4" s="21">
        <f>VLOOKUP(B4,RMS!B:E,4,FALSE)</f>
        <v>601838.44782564102</v>
      </c>
      <c r="K4" s="22">
        <f t="shared" ref="K4:K39" si="1">E4-I4</f>
        <v>-0.72850170894525945</v>
      </c>
      <c r="L4" s="22">
        <f t="shared" ref="L4:L39" si="2">G4-J4</f>
        <v>5.4743590299040079E-3</v>
      </c>
    </row>
    <row r="5" spans="1:12">
      <c r="A5" s="59"/>
      <c r="B5" s="12">
        <v>13</v>
      </c>
      <c r="C5" s="56" t="s">
        <v>7</v>
      </c>
      <c r="D5" s="56"/>
      <c r="E5" s="15">
        <f>RA!D9</f>
        <v>224001.74410000001</v>
      </c>
      <c r="F5" s="25">
        <f>RA!I9</f>
        <v>33567.364500000003</v>
      </c>
      <c r="G5" s="16">
        <f t="shared" si="0"/>
        <v>190434.37960000001</v>
      </c>
      <c r="H5" s="27">
        <f>RA!J9</f>
        <v>14.985313902294701</v>
      </c>
      <c r="I5" s="20">
        <f>VLOOKUP(B5,RMS!B:D,3,FALSE)</f>
        <v>224001.864171038</v>
      </c>
      <c r="J5" s="21">
        <f>VLOOKUP(B5,RMS!B:E,4,FALSE)</f>
        <v>190434.37813216899</v>
      </c>
      <c r="K5" s="22">
        <f t="shared" si="1"/>
        <v>-0.12007103799260221</v>
      </c>
      <c r="L5" s="22">
        <f t="shared" si="2"/>
        <v>1.4678310253657401E-3</v>
      </c>
    </row>
    <row r="6" spans="1:12">
      <c r="A6" s="59"/>
      <c r="B6" s="12">
        <v>14</v>
      </c>
      <c r="C6" s="56" t="s">
        <v>8</v>
      </c>
      <c r="D6" s="56"/>
      <c r="E6" s="15">
        <f>RA!D10</f>
        <v>184746.3003</v>
      </c>
      <c r="F6" s="25">
        <f>RA!I10</f>
        <v>39843.5046</v>
      </c>
      <c r="G6" s="16">
        <f t="shared" si="0"/>
        <v>144902.79570000002</v>
      </c>
      <c r="H6" s="27">
        <f>RA!J10</f>
        <v>21.566604871274901</v>
      </c>
      <c r="I6" s="20">
        <f>VLOOKUP(B6,RMS!B:D,3,FALSE)</f>
        <v>184749.09898205099</v>
      </c>
      <c r="J6" s="21">
        <f>VLOOKUP(B6,RMS!B:E,4,FALSE)</f>
        <v>144902.79531538501</v>
      </c>
      <c r="K6" s="22">
        <f t="shared" si="1"/>
        <v>-2.7986820509831887</v>
      </c>
      <c r="L6" s="22">
        <f t="shared" si="2"/>
        <v>3.8461500662378967E-4</v>
      </c>
    </row>
    <row r="7" spans="1:12">
      <c r="A7" s="59"/>
      <c r="B7" s="12">
        <v>15</v>
      </c>
      <c r="C7" s="56" t="s">
        <v>9</v>
      </c>
      <c r="D7" s="56"/>
      <c r="E7" s="15">
        <f>RA!D11</f>
        <v>57932.945699999997</v>
      </c>
      <c r="F7" s="25">
        <f>RA!I11</f>
        <v>12153.029500000001</v>
      </c>
      <c r="G7" s="16">
        <f t="shared" si="0"/>
        <v>45779.916199999992</v>
      </c>
      <c r="H7" s="27">
        <f>RA!J11</f>
        <v>20.977751697511199</v>
      </c>
      <c r="I7" s="20">
        <f>VLOOKUP(B7,RMS!B:D,3,FALSE)</f>
        <v>57932.983191453</v>
      </c>
      <c r="J7" s="21">
        <f>VLOOKUP(B7,RMS!B:E,4,FALSE)</f>
        <v>45779.916170085497</v>
      </c>
      <c r="K7" s="22">
        <f t="shared" si="1"/>
        <v>-3.7491453003895003E-2</v>
      </c>
      <c r="L7" s="22">
        <f t="shared" si="2"/>
        <v>2.9914495826233178E-5</v>
      </c>
    </row>
    <row r="8" spans="1:12">
      <c r="A8" s="59"/>
      <c r="B8" s="12">
        <v>16</v>
      </c>
      <c r="C8" s="56" t="s">
        <v>10</v>
      </c>
      <c r="D8" s="56"/>
      <c r="E8" s="15">
        <f>RA!D12</f>
        <v>190173.32089999999</v>
      </c>
      <c r="F8" s="25">
        <f>RA!I12</f>
        <v>10385.638999999999</v>
      </c>
      <c r="G8" s="16">
        <f t="shared" si="0"/>
        <v>179787.6819</v>
      </c>
      <c r="H8" s="27">
        <f>RA!J12</f>
        <v>5.4611440505165003</v>
      </c>
      <c r="I8" s="20">
        <f>VLOOKUP(B8,RMS!B:D,3,FALSE)</f>
        <v>190173.34877094001</v>
      </c>
      <c r="J8" s="21">
        <f>VLOOKUP(B8,RMS!B:E,4,FALSE)</f>
        <v>179787.68421367501</v>
      </c>
      <c r="K8" s="22">
        <f t="shared" si="1"/>
        <v>-2.7870940015418455E-2</v>
      </c>
      <c r="L8" s="22">
        <f t="shared" si="2"/>
        <v>-2.3136750096455216E-3</v>
      </c>
    </row>
    <row r="9" spans="1:12">
      <c r="A9" s="59"/>
      <c r="B9" s="12">
        <v>17</v>
      </c>
      <c r="C9" s="56" t="s">
        <v>11</v>
      </c>
      <c r="D9" s="56"/>
      <c r="E9" s="15">
        <f>RA!D13</f>
        <v>386217.75660000002</v>
      </c>
      <c r="F9" s="25">
        <f>RA!I13</f>
        <v>89870.427200000006</v>
      </c>
      <c r="G9" s="16">
        <f t="shared" si="0"/>
        <v>296347.32940000005</v>
      </c>
      <c r="H9" s="27">
        <f>RA!J13</f>
        <v>23.269366999373201</v>
      </c>
      <c r="I9" s="20">
        <f>VLOOKUP(B9,RMS!B:D,3,FALSE)</f>
        <v>386218.08576410299</v>
      </c>
      <c r="J9" s="21">
        <f>VLOOKUP(B9,RMS!B:E,4,FALSE)</f>
        <v>296347.32792649599</v>
      </c>
      <c r="K9" s="22">
        <f t="shared" si="1"/>
        <v>-0.32916410296456888</v>
      </c>
      <c r="L9" s="22">
        <f t="shared" si="2"/>
        <v>1.4735040604136884E-3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165108.21720000001</v>
      </c>
      <c r="F10" s="25">
        <f>RA!I14</f>
        <v>15354.587</v>
      </c>
      <c r="G10" s="16">
        <f t="shared" si="0"/>
        <v>149753.63020000001</v>
      </c>
      <c r="H10" s="27">
        <f>RA!J14</f>
        <v>9.2997109776799203</v>
      </c>
      <c r="I10" s="20">
        <f>VLOOKUP(B10,RMS!B:D,3,FALSE)</f>
        <v>165108.20941709401</v>
      </c>
      <c r="J10" s="21">
        <f>VLOOKUP(B10,RMS!B:E,4,FALSE)</f>
        <v>149753.633295726</v>
      </c>
      <c r="K10" s="22">
        <f t="shared" si="1"/>
        <v>7.782906002830714E-3</v>
      </c>
      <c r="L10" s="22">
        <f t="shared" si="2"/>
        <v>-3.0957259878050536E-3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106453.0781</v>
      </c>
      <c r="F11" s="25">
        <f>RA!I15</f>
        <v>14537.5993</v>
      </c>
      <c r="G11" s="16">
        <f t="shared" si="0"/>
        <v>91915.478799999997</v>
      </c>
      <c r="H11" s="27">
        <f>RA!J15</f>
        <v>13.6563447102428</v>
      </c>
      <c r="I11" s="20">
        <f>VLOOKUP(B11,RMS!B:D,3,FALSE)</f>
        <v>106453.170022222</v>
      </c>
      <c r="J11" s="21">
        <f>VLOOKUP(B11,RMS!B:E,4,FALSE)</f>
        <v>91915.478347008495</v>
      </c>
      <c r="K11" s="22">
        <f t="shared" si="1"/>
        <v>-9.1922221996355802E-2</v>
      </c>
      <c r="L11" s="22">
        <f t="shared" si="2"/>
        <v>4.5299150224309415E-4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979803.77480000001</v>
      </c>
      <c r="F12" s="25">
        <f>RA!I16</f>
        <v>110917.3219</v>
      </c>
      <c r="G12" s="16">
        <f t="shared" si="0"/>
        <v>868886.45290000003</v>
      </c>
      <c r="H12" s="27">
        <f>RA!J16</f>
        <v>11.3203607449503</v>
      </c>
      <c r="I12" s="20">
        <f>VLOOKUP(B12,RMS!B:D,3,FALSE)</f>
        <v>979803.2426</v>
      </c>
      <c r="J12" s="21">
        <f>VLOOKUP(B12,RMS!B:E,4,FALSE)</f>
        <v>868886.45290000003</v>
      </c>
      <c r="K12" s="22">
        <f t="shared" si="1"/>
        <v>0.53220000001601875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727349.73990000004</v>
      </c>
      <c r="F13" s="25">
        <f>RA!I17</f>
        <v>75841.874899999995</v>
      </c>
      <c r="G13" s="16">
        <f t="shared" si="0"/>
        <v>651507.86499999999</v>
      </c>
      <c r="H13" s="27">
        <f>RA!J17</f>
        <v>10.427153642816601</v>
      </c>
      <c r="I13" s="20">
        <f>VLOOKUP(B13,RMS!B:D,3,FALSE)</f>
        <v>727349.76047435903</v>
      </c>
      <c r="J13" s="21">
        <f>VLOOKUP(B13,RMS!B:E,4,FALSE)</f>
        <v>651507.86272820504</v>
      </c>
      <c r="K13" s="22">
        <f t="shared" si="1"/>
        <v>-2.0574358990415931E-2</v>
      </c>
      <c r="L13" s="22">
        <f t="shared" si="2"/>
        <v>2.2717949468642473E-3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2039084.4426</v>
      </c>
      <c r="F14" s="25">
        <f>RA!I18</f>
        <v>289921.89140000002</v>
      </c>
      <c r="G14" s="16">
        <f t="shared" si="0"/>
        <v>1749162.5511999999</v>
      </c>
      <c r="H14" s="27">
        <f>RA!J18</f>
        <v>14.2182386046909</v>
      </c>
      <c r="I14" s="20">
        <f>VLOOKUP(B14,RMS!B:D,3,FALSE)</f>
        <v>2039084.8008641</v>
      </c>
      <c r="J14" s="21">
        <f>VLOOKUP(B14,RMS!B:E,4,FALSE)</f>
        <v>1749162.5380282099</v>
      </c>
      <c r="K14" s="22">
        <f t="shared" si="1"/>
        <v>-0.35826410003937781</v>
      </c>
      <c r="L14" s="22">
        <f t="shared" si="2"/>
        <v>1.317178993485868E-2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584903.00800000003</v>
      </c>
      <c r="F15" s="25">
        <f>RA!I19</f>
        <v>50867.806400000001</v>
      </c>
      <c r="G15" s="16">
        <f t="shared" si="0"/>
        <v>534035.20160000003</v>
      </c>
      <c r="H15" s="27">
        <f>RA!J19</f>
        <v>8.6967934348527098</v>
      </c>
      <c r="I15" s="20">
        <f>VLOOKUP(B15,RMS!B:D,3,FALSE)</f>
        <v>584903.042726496</v>
      </c>
      <c r="J15" s="21">
        <f>VLOOKUP(B15,RMS!B:E,4,FALSE)</f>
        <v>534035.201109402</v>
      </c>
      <c r="K15" s="22">
        <f t="shared" si="1"/>
        <v>-3.4726495970971882E-2</v>
      </c>
      <c r="L15" s="22">
        <f t="shared" si="2"/>
        <v>4.9059803131967783E-4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1172592.9223</v>
      </c>
      <c r="F16" s="25">
        <f>RA!I20</f>
        <v>43624.856500000002</v>
      </c>
      <c r="G16" s="16">
        <f t="shared" si="0"/>
        <v>1128968.0658</v>
      </c>
      <c r="H16" s="27">
        <f>RA!J20</f>
        <v>3.7203752189149601</v>
      </c>
      <c r="I16" s="20">
        <f>VLOOKUP(B16,RMS!B:D,3,FALSE)</f>
        <v>1172593.1015000001</v>
      </c>
      <c r="J16" s="21">
        <f>VLOOKUP(B16,RMS!B:E,4,FALSE)</f>
        <v>1128968.0658</v>
      </c>
      <c r="K16" s="22">
        <f t="shared" si="1"/>
        <v>-0.1792000001296401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499583.80080000003</v>
      </c>
      <c r="F17" s="25">
        <f>RA!I21</f>
        <v>27000.262599999998</v>
      </c>
      <c r="G17" s="16">
        <f t="shared" si="0"/>
        <v>472583.53820000001</v>
      </c>
      <c r="H17" s="27">
        <f>RA!J21</f>
        <v>5.4045512598213898</v>
      </c>
      <c r="I17" s="20">
        <f>VLOOKUP(B17,RMS!B:D,3,FALSE)</f>
        <v>499583.662461448</v>
      </c>
      <c r="J17" s="21">
        <f>VLOOKUP(B17,RMS!B:E,4,FALSE)</f>
        <v>472583.53804608597</v>
      </c>
      <c r="K17" s="22">
        <f t="shared" si="1"/>
        <v>0.13833855203120038</v>
      </c>
      <c r="L17" s="22">
        <f t="shared" si="2"/>
        <v>1.5391403576359153E-4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1389094.5001999999</v>
      </c>
      <c r="F18" s="25">
        <f>RA!I22</f>
        <v>156571.30989999999</v>
      </c>
      <c r="G18" s="16">
        <f t="shared" si="0"/>
        <v>1232523.1902999999</v>
      </c>
      <c r="H18" s="27">
        <f>RA!J22</f>
        <v>11.2714656833971</v>
      </c>
      <c r="I18" s="20">
        <f>VLOOKUP(B18,RMS!B:D,3,FALSE)</f>
        <v>1389095.1942044201</v>
      </c>
      <c r="J18" s="21">
        <f>VLOOKUP(B18,RMS!B:E,4,FALSE)</f>
        <v>1232523.1917787599</v>
      </c>
      <c r="K18" s="22">
        <f t="shared" si="1"/>
        <v>-0.69400442019104958</v>
      </c>
      <c r="L18" s="22">
        <f t="shared" si="2"/>
        <v>-1.4787600375711918E-3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3289054.8007999999</v>
      </c>
      <c r="F19" s="25">
        <f>RA!I23</f>
        <v>254237.12899999999</v>
      </c>
      <c r="G19" s="16">
        <f t="shared" si="0"/>
        <v>3034817.6717999997</v>
      </c>
      <c r="H19" s="27">
        <f>RA!J23</f>
        <v>7.7297930377493698</v>
      </c>
      <c r="I19" s="20">
        <f>VLOOKUP(B19,RMS!B:D,3,FALSE)</f>
        <v>3289056.4584846199</v>
      </c>
      <c r="J19" s="21">
        <f>VLOOKUP(B19,RMS!B:E,4,FALSE)</f>
        <v>3034817.7208367502</v>
      </c>
      <c r="K19" s="22">
        <f t="shared" si="1"/>
        <v>-1.6576846200041473</v>
      </c>
      <c r="L19" s="22">
        <f t="shared" si="2"/>
        <v>-4.9036750569939613E-2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376572.34049999999</v>
      </c>
      <c r="F20" s="25">
        <f>RA!I24</f>
        <v>63120.254500000003</v>
      </c>
      <c r="G20" s="16">
        <f t="shared" si="0"/>
        <v>313452.08600000001</v>
      </c>
      <c r="H20" s="27">
        <f>RA!J24</f>
        <v>16.7617872348753</v>
      </c>
      <c r="I20" s="20">
        <f>VLOOKUP(B20,RMS!B:D,3,FALSE)</f>
        <v>376572.38412834099</v>
      </c>
      <c r="J20" s="21">
        <f>VLOOKUP(B20,RMS!B:E,4,FALSE)</f>
        <v>313452.07954920898</v>
      </c>
      <c r="K20" s="22">
        <f t="shared" si="1"/>
        <v>-4.3628340994473547E-2</v>
      </c>
      <c r="L20" s="22">
        <f t="shared" si="2"/>
        <v>6.4507910283282399E-3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252131.61840000001</v>
      </c>
      <c r="F21" s="25">
        <f>RA!I25</f>
        <v>26753.6178</v>
      </c>
      <c r="G21" s="16">
        <f t="shared" si="0"/>
        <v>225378.0006</v>
      </c>
      <c r="H21" s="27">
        <f>RA!J25</f>
        <v>10.610972939362201</v>
      </c>
      <c r="I21" s="20">
        <f>VLOOKUP(B21,RMS!B:D,3,FALSE)</f>
        <v>252131.61972147299</v>
      </c>
      <c r="J21" s="21">
        <f>VLOOKUP(B21,RMS!B:E,4,FALSE)</f>
        <v>225378.00511450999</v>
      </c>
      <c r="K21" s="22">
        <f t="shared" si="1"/>
        <v>-1.3214729842729867E-3</v>
      </c>
      <c r="L21" s="22">
        <f t="shared" si="2"/>
        <v>-4.5145099866203964E-3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517223.31079999998</v>
      </c>
      <c r="F22" s="25">
        <f>RA!I26</f>
        <v>94569.808000000005</v>
      </c>
      <c r="G22" s="16">
        <f t="shared" si="0"/>
        <v>422653.50279999996</v>
      </c>
      <c r="H22" s="27">
        <f>RA!J26</f>
        <v>18.284134923023299</v>
      </c>
      <c r="I22" s="20">
        <f>VLOOKUP(B22,RMS!B:D,3,FALSE)</f>
        <v>517223.24564908899</v>
      </c>
      <c r="J22" s="21">
        <f>VLOOKUP(B22,RMS!B:E,4,FALSE)</f>
        <v>422653.504747033</v>
      </c>
      <c r="K22" s="22">
        <f t="shared" si="1"/>
        <v>6.515091098845005E-2</v>
      </c>
      <c r="L22" s="22">
        <f t="shared" si="2"/>
        <v>-1.9470330444164574E-3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348341.4276</v>
      </c>
      <c r="F23" s="25">
        <f>RA!I27</f>
        <v>108981.2012</v>
      </c>
      <c r="G23" s="16">
        <f t="shared" si="0"/>
        <v>239360.22639999999</v>
      </c>
      <c r="H23" s="27">
        <f>RA!J27</f>
        <v>31.285742253184701</v>
      </c>
      <c r="I23" s="20">
        <f>VLOOKUP(B23,RMS!B:D,3,FALSE)</f>
        <v>348341.35107296699</v>
      </c>
      <c r="J23" s="21">
        <f>VLOOKUP(B23,RMS!B:E,4,FALSE)</f>
        <v>239360.238804097</v>
      </c>
      <c r="K23" s="22">
        <f t="shared" si="1"/>
        <v>7.6527033001184464E-2</v>
      </c>
      <c r="L23" s="22">
        <f t="shared" si="2"/>
        <v>-1.2404097011312842E-2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1060267.2476999999</v>
      </c>
      <c r="F24" s="25">
        <f>RA!I28</f>
        <v>79270.9997</v>
      </c>
      <c r="G24" s="16">
        <f t="shared" si="0"/>
        <v>980996.24799999991</v>
      </c>
      <c r="H24" s="27">
        <f>RA!J28</f>
        <v>7.47651121657863</v>
      </c>
      <c r="I24" s="20">
        <f>VLOOKUP(B24,RMS!B:D,3,FALSE)</f>
        <v>1060267.24778053</v>
      </c>
      <c r="J24" s="21">
        <f>VLOOKUP(B24,RMS!B:E,4,FALSE)</f>
        <v>980996.20088035194</v>
      </c>
      <c r="K24" s="22">
        <f t="shared" si="1"/>
        <v>-8.0530066043138504E-5</v>
      </c>
      <c r="L24" s="22">
        <f t="shared" si="2"/>
        <v>4.7119647962972522E-2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745201.83519999997</v>
      </c>
      <c r="F25" s="25">
        <f>RA!I29</f>
        <v>128871.5877</v>
      </c>
      <c r="G25" s="16">
        <f t="shared" si="0"/>
        <v>616330.24749999994</v>
      </c>
      <c r="H25" s="27">
        <f>RA!J29</f>
        <v>17.2935145369594</v>
      </c>
      <c r="I25" s="20">
        <f>VLOOKUP(B25,RMS!B:D,3,FALSE)</f>
        <v>745201.832782301</v>
      </c>
      <c r="J25" s="21">
        <f>VLOOKUP(B25,RMS!B:E,4,FALSE)</f>
        <v>616330.17629409302</v>
      </c>
      <c r="K25" s="22">
        <f t="shared" si="1"/>
        <v>2.4176989682018757E-3</v>
      </c>
      <c r="L25" s="22">
        <f t="shared" si="2"/>
        <v>7.1205906919203699E-2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1346037.9217000001</v>
      </c>
      <c r="F26" s="25">
        <f>RA!I30</f>
        <v>210610.9528</v>
      </c>
      <c r="G26" s="16">
        <f t="shared" si="0"/>
        <v>1135426.9689</v>
      </c>
      <c r="H26" s="27">
        <f>RA!J30</f>
        <v>15.6467324883392</v>
      </c>
      <c r="I26" s="20">
        <f>VLOOKUP(B26,RMS!B:D,3,FALSE)</f>
        <v>1346037.8930247801</v>
      </c>
      <c r="J26" s="21">
        <f>VLOOKUP(B26,RMS!B:E,4,FALSE)</f>
        <v>1135426.96590244</v>
      </c>
      <c r="K26" s="22">
        <f t="shared" si="1"/>
        <v>2.8675219975411892E-2</v>
      </c>
      <c r="L26" s="22">
        <f t="shared" si="2"/>
        <v>2.9975599609315395E-3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1576658.4753</v>
      </c>
      <c r="F27" s="25">
        <f>RA!I31</f>
        <v>25257.370699999999</v>
      </c>
      <c r="G27" s="16">
        <f t="shared" si="0"/>
        <v>1551401.1046</v>
      </c>
      <c r="H27" s="27">
        <f>RA!J31</f>
        <v>1.6019557244440099</v>
      </c>
      <c r="I27" s="20">
        <f>VLOOKUP(B27,RMS!B:D,3,FALSE)</f>
        <v>1576658.17028761</v>
      </c>
      <c r="J27" s="21">
        <f>VLOOKUP(B27,RMS!B:E,4,FALSE)</f>
        <v>1551401.1021088499</v>
      </c>
      <c r="K27" s="22">
        <f t="shared" si="1"/>
        <v>0.30501239001750946</v>
      </c>
      <c r="L27" s="22">
        <f t="shared" si="2"/>
        <v>2.4911500513553619E-3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167401.94649999999</v>
      </c>
      <c r="F28" s="25">
        <f>RA!I32</f>
        <v>38918.5501</v>
      </c>
      <c r="G28" s="16">
        <f t="shared" si="0"/>
        <v>128483.3964</v>
      </c>
      <c r="H28" s="27">
        <f>RA!J32</f>
        <v>23.248564854650599</v>
      </c>
      <c r="I28" s="20">
        <f>VLOOKUP(B28,RMS!B:D,3,FALSE)</f>
        <v>167401.73206976801</v>
      </c>
      <c r="J28" s="21">
        <f>VLOOKUP(B28,RMS!B:E,4,FALSE)</f>
        <v>128483.420867651</v>
      </c>
      <c r="K28" s="22">
        <f t="shared" si="1"/>
        <v>0.21443023197934963</v>
      </c>
      <c r="L28" s="22">
        <f t="shared" si="2"/>
        <v>-2.4467651004670188E-2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115.44580000000001</v>
      </c>
      <c r="F29" s="25">
        <f>RA!I33</f>
        <v>23.881799999999998</v>
      </c>
      <c r="G29" s="16">
        <f t="shared" si="0"/>
        <v>91.564000000000007</v>
      </c>
      <c r="H29" s="27">
        <f>RA!J33</f>
        <v>20.686590590562801</v>
      </c>
      <c r="I29" s="20">
        <f>VLOOKUP(B29,RMS!B:D,3,FALSE)</f>
        <v>115.4453</v>
      </c>
      <c r="J29" s="21">
        <f>VLOOKUP(B29,RMS!B:E,4,FALSE)</f>
        <v>91.563999999999993</v>
      </c>
      <c r="K29" s="22">
        <f t="shared" si="1"/>
        <v>5.0000000000238742E-4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190496.33929999999</v>
      </c>
      <c r="F31" s="25">
        <f>RA!I35</f>
        <v>20919.7264</v>
      </c>
      <c r="G31" s="16">
        <f t="shared" si="0"/>
        <v>169576.61290000001</v>
      </c>
      <c r="H31" s="27">
        <f>RA!J35</f>
        <v>10.981694701783701</v>
      </c>
      <c r="I31" s="20">
        <f>VLOOKUP(B31,RMS!B:D,3,FALSE)</f>
        <v>190496.33840000001</v>
      </c>
      <c r="J31" s="21">
        <f>VLOOKUP(B31,RMS!B:E,4,FALSE)</f>
        <v>169576.6312</v>
      </c>
      <c r="K31" s="22">
        <f t="shared" si="1"/>
        <v>8.9999998454004526E-4</v>
      </c>
      <c r="L31" s="22">
        <f t="shared" si="2"/>
        <v>-1.8299999996088445E-2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425674.35859999998</v>
      </c>
      <c r="F35" s="25">
        <f>RA!I39</f>
        <v>25019.126199999999</v>
      </c>
      <c r="G35" s="16">
        <f t="shared" si="0"/>
        <v>400655.23239999998</v>
      </c>
      <c r="H35" s="27">
        <f>RA!J39</f>
        <v>5.8775271976177699</v>
      </c>
      <c r="I35" s="20">
        <f>VLOOKUP(B35,RMS!B:D,3,FALSE)</f>
        <v>425674.358974359</v>
      </c>
      <c r="J35" s="21">
        <f>VLOOKUP(B35,RMS!B:E,4,FALSE)</f>
        <v>400655.23162393202</v>
      </c>
      <c r="K35" s="22">
        <f t="shared" si="1"/>
        <v>-3.7435902049764991E-4</v>
      </c>
      <c r="L35" s="22">
        <f t="shared" si="2"/>
        <v>7.7606795821338892E-4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442740.21850000002</v>
      </c>
      <c r="F36" s="25">
        <f>RA!I40</f>
        <v>29281.138800000001</v>
      </c>
      <c r="G36" s="16">
        <f t="shared" si="0"/>
        <v>413459.0797</v>
      </c>
      <c r="H36" s="27">
        <f>RA!J40</f>
        <v>6.6136161966952596</v>
      </c>
      <c r="I36" s="20">
        <f>VLOOKUP(B36,RMS!B:D,3,FALSE)</f>
        <v>442740.21091794898</v>
      </c>
      <c r="J36" s="21">
        <f>VLOOKUP(B36,RMS!B:E,4,FALSE)</f>
        <v>413459.08353333297</v>
      </c>
      <c r="K36" s="22">
        <f t="shared" si="1"/>
        <v>7.5820510392077267E-3</v>
      </c>
      <c r="L36" s="22">
        <f t="shared" si="2"/>
        <v>-3.8333329721353948E-3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16635.158299999999</v>
      </c>
      <c r="F39" s="25">
        <f>RA!I43</f>
        <v>3171.2022000000002</v>
      </c>
      <c r="G39" s="16">
        <f t="shared" si="0"/>
        <v>13463.956099999999</v>
      </c>
      <c r="H39" s="27">
        <f>RA!J43</f>
        <v>19.0632523166311</v>
      </c>
      <c r="I39" s="20">
        <f>VLOOKUP(B39,RMS!B:D,3,FALSE)</f>
        <v>16635.158460025701</v>
      </c>
      <c r="J39" s="21">
        <f>VLOOKUP(B39,RMS!B:E,4,FALSE)</f>
        <v>13463.9564329476</v>
      </c>
      <c r="K39" s="22">
        <f t="shared" si="1"/>
        <v>-1.6002570191631094E-4</v>
      </c>
      <c r="L39" s="22">
        <f t="shared" si="2"/>
        <v>-3.3294760032731574E-4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A8"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20218049.900199998</v>
      </c>
      <c r="E7" s="39">
        <v>21477232</v>
      </c>
      <c r="F7" s="40">
        <v>94.137130428166898</v>
      </c>
      <c r="G7" s="41"/>
      <c r="H7" s="41"/>
      <c r="I7" s="39">
        <v>2234077.4720000001</v>
      </c>
      <c r="J7" s="40">
        <v>11.0499157091204</v>
      </c>
      <c r="K7" s="41"/>
      <c r="L7" s="41"/>
      <c r="M7" s="41"/>
      <c r="N7" s="39">
        <v>416558961.20230001</v>
      </c>
      <c r="O7" s="39">
        <v>1770390706.7249999</v>
      </c>
      <c r="P7" s="39">
        <v>1244465</v>
      </c>
      <c r="Q7" s="39">
        <v>1289267</v>
      </c>
      <c r="R7" s="40">
        <v>-3.4749978088324598</v>
      </c>
      <c r="S7" s="39">
        <v>16.246378885866601</v>
      </c>
      <c r="T7" s="39">
        <v>16.800848253309798</v>
      </c>
      <c r="U7" s="42">
        <v>-3.41287970284607</v>
      </c>
    </row>
    <row r="8" spans="1:23" ht="12" thickBot="1">
      <c r="A8" s="68">
        <v>41511</v>
      </c>
      <c r="B8" s="71" t="s">
        <v>6</v>
      </c>
      <c r="C8" s="72"/>
      <c r="D8" s="43">
        <v>756451.90370000002</v>
      </c>
      <c r="E8" s="43">
        <v>705348</v>
      </c>
      <c r="F8" s="44">
        <v>107.24520431049601</v>
      </c>
      <c r="G8" s="45"/>
      <c r="H8" s="45"/>
      <c r="I8" s="43">
        <v>154613.4504</v>
      </c>
      <c r="J8" s="44">
        <v>20.439296886391102</v>
      </c>
      <c r="K8" s="45"/>
      <c r="L8" s="45"/>
      <c r="M8" s="45"/>
      <c r="N8" s="43">
        <v>13236022.8444</v>
      </c>
      <c r="O8" s="43">
        <v>55344316.336900003</v>
      </c>
      <c r="P8" s="43">
        <v>37336</v>
      </c>
      <c r="Q8" s="43">
        <v>35898</v>
      </c>
      <c r="R8" s="44">
        <v>4.0057941946626503</v>
      </c>
      <c r="S8" s="43">
        <v>20.2606573735805</v>
      </c>
      <c r="T8" s="43">
        <v>21.298097063903299</v>
      </c>
      <c r="U8" s="46">
        <v>-5.1204641152247499</v>
      </c>
    </row>
    <row r="9" spans="1:23" ht="12" thickBot="1">
      <c r="A9" s="69"/>
      <c r="B9" s="71" t="s">
        <v>7</v>
      </c>
      <c r="C9" s="72"/>
      <c r="D9" s="43">
        <v>224001.74410000001</v>
      </c>
      <c r="E9" s="43">
        <v>209628</v>
      </c>
      <c r="F9" s="44">
        <v>106.85678635487599</v>
      </c>
      <c r="G9" s="45"/>
      <c r="H9" s="45"/>
      <c r="I9" s="43">
        <v>33567.364500000003</v>
      </c>
      <c r="J9" s="44">
        <v>14.985313902294701</v>
      </c>
      <c r="K9" s="45"/>
      <c r="L9" s="45"/>
      <c r="M9" s="45"/>
      <c r="N9" s="43">
        <v>3445770.0251000002</v>
      </c>
      <c r="O9" s="43">
        <v>11972695.1664</v>
      </c>
      <c r="P9" s="43">
        <v>12880</v>
      </c>
      <c r="Q9" s="43">
        <v>12892</v>
      </c>
      <c r="R9" s="44">
        <v>-9.3080980452997994E-2</v>
      </c>
      <c r="S9" s="43">
        <v>17.3914397593168</v>
      </c>
      <c r="T9" s="43">
        <v>17.930917677629498</v>
      </c>
      <c r="U9" s="46">
        <v>-3.1019738778312602</v>
      </c>
    </row>
    <row r="10" spans="1:23" ht="12" thickBot="1">
      <c r="A10" s="69"/>
      <c r="B10" s="71" t="s">
        <v>8</v>
      </c>
      <c r="C10" s="72"/>
      <c r="D10" s="43">
        <v>184746.3003</v>
      </c>
      <c r="E10" s="43">
        <v>181424</v>
      </c>
      <c r="F10" s="44">
        <v>101.831235283094</v>
      </c>
      <c r="G10" s="45"/>
      <c r="H10" s="45"/>
      <c r="I10" s="43">
        <v>39843.5046</v>
      </c>
      <c r="J10" s="44">
        <v>21.566604871274901</v>
      </c>
      <c r="K10" s="45"/>
      <c r="L10" s="45"/>
      <c r="M10" s="45"/>
      <c r="N10" s="43">
        <v>3907335.5410000002</v>
      </c>
      <c r="O10" s="43">
        <v>17354890.797499999</v>
      </c>
      <c r="P10" s="43">
        <v>115297</v>
      </c>
      <c r="Q10" s="43">
        <v>118456</v>
      </c>
      <c r="R10" s="44">
        <v>-2.66681299385426</v>
      </c>
      <c r="S10" s="43">
        <v>1.60235132137003</v>
      </c>
      <c r="T10" s="43">
        <v>1.7014841392584601</v>
      </c>
      <c r="U10" s="46">
        <v>-6.1867092794402003</v>
      </c>
    </row>
    <row r="11" spans="1:23" ht="12" thickBot="1">
      <c r="A11" s="69"/>
      <c r="B11" s="71" t="s">
        <v>9</v>
      </c>
      <c r="C11" s="72"/>
      <c r="D11" s="43">
        <v>57932.945699999997</v>
      </c>
      <c r="E11" s="43">
        <v>61387</v>
      </c>
      <c r="F11" s="44">
        <v>94.373313079316503</v>
      </c>
      <c r="G11" s="45"/>
      <c r="H11" s="45"/>
      <c r="I11" s="43">
        <v>12153.029500000001</v>
      </c>
      <c r="J11" s="44">
        <v>20.977751697511199</v>
      </c>
      <c r="K11" s="45"/>
      <c r="L11" s="45"/>
      <c r="M11" s="45"/>
      <c r="N11" s="43">
        <v>1034883.52</v>
      </c>
      <c r="O11" s="43">
        <v>5713406.8143999996</v>
      </c>
      <c r="P11" s="43">
        <v>3173</v>
      </c>
      <c r="Q11" s="43">
        <v>3076</v>
      </c>
      <c r="R11" s="44">
        <v>3.1534460338101402</v>
      </c>
      <c r="S11" s="43">
        <v>18.258098235108701</v>
      </c>
      <c r="T11" s="43">
        <v>17.4442715214564</v>
      </c>
      <c r="U11" s="46">
        <v>4.4573465602642903</v>
      </c>
    </row>
    <row r="12" spans="1:23" ht="12" thickBot="1">
      <c r="A12" s="69"/>
      <c r="B12" s="71" t="s">
        <v>10</v>
      </c>
      <c r="C12" s="72"/>
      <c r="D12" s="43">
        <v>190173.32089999999</v>
      </c>
      <c r="E12" s="43">
        <v>225176</v>
      </c>
      <c r="F12" s="44">
        <v>84.455413054677194</v>
      </c>
      <c r="G12" s="45"/>
      <c r="H12" s="45"/>
      <c r="I12" s="43">
        <v>10385.638999999999</v>
      </c>
      <c r="J12" s="44">
        <v>5.4611440505165003</v>
      </c>
      <c r="K12" s="45"/>
      <c r="L12" s="45"/>
      <c r="M12" s="45"/>
      <c r="N12" s="43">
        <v>3687542.6905999999</v>
      </c>
      <c r="O12" s="43">
        <v>21745905.7181</v>
      </c>
      <c r="P12" s="43">
        <v>2784</v>
      </c>
      <c r="Q12" s="43">
        <v>2625</v>
      </c>
      <c r="R12" s="44">
        <v>6.0571428571428498</v>
      </c>
      <c r="S12" s="43">
        <v>68.309382507183898</v>
      </c>
      <c r="T12" s="43">
        <v>76.020181561904806</v>
      </c>
      <c r="U12" s="46">
        <v>-11.288052638903499</v>
      </c>
    </row>
    <row r="13" spans="1:23" ht="12" thickBot="1">
      <c r="A13" s="69"/>
      <c r="B13" s="71" t="s">
        <v>11</v>
      </c>
      <c r="C13" s="72"/>
      <c r="D13" s="43">
        <v>386217.75660000002</v>
      </c>
      <c r="E13" s="43">
        <v>401168</v>
      </c>
      <c r="F13" s="44">
        <v>96.273321052526597</v>
      </c>
      <c r="G13" s="45"/>
      <c r="H13" s="45"/>
      <c r="I13" s="43">
        <v>89870.427200000006</v>
      </c>
      <c r="J13" s="44">
        <v>23.269366999373201</v>
      </c>
      <c r="K13" s="45"/>
      <c r="L13" s="45"/>
      <c r="M13" s="45"/>
      <c r="N13" s="43">
        <v>7051234.8273</v>
      </c>
      <c r="O13" s="43">
        <v>30807571.341499999</v>
      </c>
      <c r="P13" s="43">
        <v>17390</v>
      </c>
      <c r="Q13" s="43">
        <v>16950</v>
      </c>
      <c r="R13" s="44">
        <v>2.5958702064896801</v>
      </c>
      <c r="S13" s="43">
        <v>22.209186693502001</v>
      </c>
      <c r="T13" s="43">
        <v>22.634310772861401</v>
      </c>
      <c r="U13" s="46">
        <v>-1.91418121350535</v>
      </c>
    </row>
    <row r="14" spans="1:23" ht="12" thickBot="1">
      <c r="A14" s="69"/>
      <c r="B14" s="71" t="s">
        <v>12</v>
      </c>
      <c r="C14" s="72"/>
      <c r="D14" s="43">
        <v>165108.21720000001</v>
      </c>
      <c r="E14" s="43">
        <v>165221</v>
      </c>
      <c r="F14" s="44">
        <v>99.931738217296797</v>
      </c>
      <c r="G14" s="45"/>
      <c r="H14" s="45"/>
      <c r="I14" s="43">
        <v>15354.587</v>
      </c>
      <c r="J14" s="44">
        <v>9.2997109776799203</v>
      </c>
      <c r="K14" s="45"/>
      <c r="L14" s="45"/>
      <c r="M14" s="45"/>
      <c r="N14" s="43">
        <v>3494139.6760999998</v>
      </c>
      <c r="O14" s="43">
        <v>16908139.398400001</v>
      </c>
      <c r="P14" s="43">
        <v>3080</v>
      </c>
      <c r="Q14" s="43">
        <v>3364</v>
      </c>
      <c r="R14" s="44">
        <v>-8.4423305588584991</v>
      </c>
      <c r="S14" s="43">
        <v>53.606564025974002</v>
      </c>
      <c r="T14" s="43">
        <v>52.436812068965502</v>
      </c>
      <c r="U14" s="46">
        <v>2.1821058265210298</v>
      </c>
    </row>
    <row r="15" spans="1:23" ht="12" thickBot="1">
      <c r="A15" s="69"/>
      <c r="B15" s="71" t="s">
        <v>13</v>
      </c>
      <c r="C15" s="72"/>
      <c r="D15" s="43">
        <v>106453.0781</v>
      </c>
      <c r="E15" s="43">
        <v>117130</v>
      </c>
      <c r="F15" s="44">
        <v>90.884553999829294</v>
      </c>
      <c r="G15" s="45"/>
      <c r="H15" s="45"/>
      <c r="I15" s="43">
        <v>14537.5993</v>
      </c>
      <c r="J15" s="44">
        <v>13.6563447102428</v>
      </c>
      <c r="K15" s="45"/>
      <c r="L15" s="45"/>
      <c r="M15" s="45"/>
      <c r="N15" s="43">
        <v>2274386.7837999999</v>
      </c>
      <c r="O15" s="43">
        <v>11281937.695</v>
      </c>
      <c r="P15" s="43">
        <v>4988</v>
      </c>
      <c r="Q15" s="43">
        <v>5022</v>
      </c>
      <c r="R15" s="44">
        <v>-0.67702110712863905</v>
      </c>
      <c r="S15" s="43">
        <v>21.341836026463501</v>
      </c>
      <c r="T15" s="43">
        <v>23.680556252489101</v>
      </c>
      <c r="U15" s="46">
        <v>-10.9583834451992</v>
      </c>
    </row>
    <row r="16" spans="1:23" ht="12" thickBot="1">
      <c r="A16" s="69"/>
      <c r="B16" s="71" t="s">
        <v>14</v>
      </c>
      <c r="C16" s="72"/>
      <c r="D16" s="43">
        <v>979803.77480000001</v>
      </c>
      <c r="E16" s="43">
        <v>983039</v>
      </c>
      <c r="F16" s="44">
        <v>99.670895539241101</v>
      </c>
      <c r="G16" s="45"/>
      <c r="H16" s="45"/>
      <c r="I16" s="43">
        <v>110917.3219</v>
      </c>
      <c r="J16" s="44">
        <v>11.3203607449503</v>
      </c>
      <c r="K16" s="45"/>
      <c r="L16" s="45"/>
      <c r="M16" s="45"/>
      <c r="N16" s="43">
        <v>21731579.914299998</v>
      </c>
      <c r="O16" s="43">
        <v>97666434.759000003</v>
      </c>
      <c r="P16" s="43">
        <v>74317</v>
      </c>
      <c r="Q16" s="43">
        <v>72518</v>
      </c>
      <c r="R16" s="44">
        <v>2.48076339667394</v>
      </c>
      <c r="S16" s="43">
        <v>13.1841136590551</v>
      </c>
      <c r="T16" s="43">
        <v>13.654340343087201</v>
      </c>
      <c r="U16" s="46">
        <v>-3.5666158241069499</v>
      </c>
    </row>
    <row r="17" spans="1:21" ht="12" thickBot="1">
      <c r="A17" s="69"/>
      <c r="B17" s="71" t="s">
        <v>15</v>
      </c>
      <c r="C17" s="72"/>
      <c r="D17" s="43">
        <v>727349.73990000004</v>
      </c>
      <c r="E17" s="43">
        <v>790081</v>
      </c>
      <c r="F17" s="44">
        <v>92.060148250622404</v>
      </c>
      <c r="G17" s="45"/>
      <c r="H17" s="45"/>
      <c r="I17" s="43">
        <v>75841.874899999995</v>
      </c>
      <c r="J17" s="44">
        <v>10.427153642816601</v>
      </c>
      <c r="K17" s="45"/>
      <c r="L17" s="45"/>
      <c r="M17" s="45"/>
      <c r="N17" s="43">
        <v>14128154.284499999</v>
      </c>
      <c r="O17" s="43">
        <v>67919365.328799993</v>
      </c>
      <c r="P17" s="43">
        <v>18079</v>
      </c>
      <c r="Q17" s="43">
        <v>18183</v>
      </c>
      <c r="R17" s="44">
        <v>-0.57196282241653895</v>
      </c>
      <c r="S17" s="43">
        <v>40.2317462193705</v>
      </c>
      <c r="T17" s="43">
        <v>33.091287345322598</v>
      </c>
      <c r="U17" s="46">
        <v>17.748319536301999</v>
      </c>
    </row>
    <row r="18" spans="1:21" ht="12" thickBot="1">
      <c r="A18" s="69"/>
      <c r="B18" s="71" t="s">
        <v>16</v>
      </c>
      <c r="C18" s="72"/>
      <c r="D18" s="43">
        <v>2039084.4426</v>
      </c>
      <c r="E18" s="43">
        <v>1900618</v>
      </c>
      <c r="F18" s="44">
        <v>107.285337853267</v>
      </c>
      <c r="G18" s="45"/>
      <c r="H18" s="45"/>
      <c r="I18" s="43">
        <v>289921.89140000002</v>
      </c>
      <c r="J18" s="44">
        <v>14.2182386046909</v>
      </c>
      <c r="K18" s="45"/>
      <c r="L18" s="45"/>
      <c r="M18" s="45"/>
      <c r="N18" s="43">
        <v>45413279.854500003</v>
      </c>
      <c r="O18" s="43">
        <v>176782934.35170001</v>
      </c>
      <c r="P18" s="43">
        <v>114243</v>
      </c>
      <c r="Q18" s="43">
        <v>120494</v>
      </c>
      <c r="R18" s="44">
        <v>-5.1878101814198203</v>
      </c>
      <c r="S18" s="43">
        <v>17.848659809353698</v>
      </c>
      <c r="T18" s="43">
        <v>18.284159056052601</v>
      </c>
      <c r="U18" s="46">
        <v>-2.43995488373087</v>
      </c>
    </row>
    <row r="19" spans="1:21" ht="12" thickBot="1">
      <c r="A19" s="69"/>
      <c r="B19" s="71" t="s">
        <v>17</v>
      </c>
      <c r="C19" s="72"/>
      <c r="D19" s="43">
        <v>584903.00800000003</v>
      </c>
      <c r="E19" s="43">
        <v>650828</v>
      </c>
      <c r="F19" s="44">
        <v>89.870596839718004</v>
      </c>
      <c r="G19" s="45"/>
      <c r="H19" s="45"/>
      <c r="I19" s="43">
        <v>50867.806400000001</v>
      </c>
      <c r="J19" s="44">
        <v>8.6967934348527098</v>
      </c>
      <c r="K19" s="45"/>
      <c r="L19" s="45"/>
      <c r="M19" s="45"/>
      <c r="N19" s="43">
        <v>12966573.989</v>
      </c>
      <c r="O19" s="43">
        <v>60589123.4551</v>
      </c>
      <c r="P19" s="43">
        <v>13628</v>
      </c>
      <c r="Q19" s="43">
        <v>13694</v>
      </c>
      <c r="R19" s="44">
        <v>-0.48196290346137499</v>
      </c>
      <c r="S19" s="43">
        <v>42.919211036102098</v>
      </c>
      <c r="T19" s="43">
        <v>44.8008192200964</v>
      </c>
      <c r="U19" s="46">
        <v>-4.3840698339294404</v>
      </c>
    </row>
    <row r="20" spans="1:21" ht="12" thickBot="1">
      <c r="A20" s="69"/>
      <c r="B20" s="71" t="s">
        <v>18</v>
      </c>
      <c r="C20" s="72"/>
      <c r="D20" s="43">
        <v>1172592.9223</v>
      </c>
      <c r="E20" s="43">
        <v>1273997</v>
      </c>
      <c r="F20" s="44">
        <v>92.040477512898406</v>
      </c>
      <c r="G20" s="45"/>
      <c r="H20" s="45"/>
      <c r="I20" s="43">
        <v>43624.856500000002</v>
      </c>
      <c r="J20" s="44">
        <v>3.7203752189149601</v>
      </c>
      <c r="K20" s="45"/>
      <c r="L20" s="45"/>
      <c r="M20" s="45"/>
      <c r="N20" s="43">
        <v>23807556.707199998</v>
      </c>
      <c r="O20" s="43">
        <v>103118480.2278</v>
      </c>
      <c r="P20" s="43">
        <v>43446</v>
      </c>
      <c r="Q20" s="43">
        <v>45102</v>
      </c>
      <c r="R20" s="44">
        <v>-3.6716775309298999</v>
      </c>
      <c r="S20" s="43">
        <v>26.989663543249101</v>
      </c>
      <c r="T20" s="43">
        <v>40.1606291029223</v>
      </c>
      <c r="U20" s="46">
        <v>-48.800036127044002</v>
      </c>
    </row>
    <row r="21" spans="1:21" ht="12" thickBot="1">
      <c r="A21" s="69"/>
      <c r="B21" s="71" t="s">
        <v>19</v>
      </c>
      <c r="C21" s="72"/>
      <c r="D21" s="43">
        <v>499583.80080000003</v>
      </c>
      <c r="E21" s="43">
        <v>433854</v>
      </c>
      <c r="F21" s="44">
        <v>115.150212006804</v>
      </c>
      <c r="G21" s="45"/>
      <c r="H21" s="45"/>
      <c r="I21" s="43">
        <v>27000.262599999998</v>
      </c>
      <c r="J21" s="44">
        <v>5.4045512598213898</v>
      </c>
      <c r="K21" s="45"/>
      <c r="L21" s="45"/>
      <c r="M21" s="45"/>
      <c r="N21" s="43">
        <v>9214536.5232999995</v>
      </c>
      <c r="O21" s="43">
        <v>37280055.895000003</v>
      </c>
      <c r="P21" s="43">
        <v>44852</v>
      </c>
      <c r="Q21" s="43">
        <v>50540</v>
      </c>
      <c r="R21" s="44">
        <v>-11.254451919271901</v>
      </c>
      <c r="S21" s="43">
        <v>11.1384955141354</v>
      </c>
      <c r="T21" s="43">
        <v>10.3761287653344</v>
      </c>
      <c r="U21" s="46">
        <v>6.8444319776715199</v>
      </c>
    </row>
    <row r="22" spans="1:21" ht="12" thickBot="1">
      <c r="A22" s="69"/>
      <c r="B22" s="71" t="s">
        <v>20</v>
      </c>
      <c r="C22" s="72"/>
      <c r="D22" s="43">
        <v>1389094.5001999999</v>
      </c>
      <c r="E22" s="43">
        <v>1169946</v>
      </c>
      <c r="F22" s="44">
        <v>118.73150557376201</v>
      </c>
      <c r="G22" s="45"/>
      <c r="H22" s="45"/>
      <c r="I22" s="43">
        <v>156571.30989999999</v>
      </c>
      <c r="J22" s="44">
        <v>11.2714656833971</v>
      </c>
      <c r="K22" s="45"/>
      <c r="L22" s="45"/>
      <c r="M22" s="45"/>
      <c r="N22" s="43">
        <v>30385072.7093</v>
      </c>
      <c r="O22" s="43">
        <v>132018409.962</v>
      </c>
      <c r="P22" s="43">
        <v>94896</v>
      </c>
      <c r="Q22" s="43">
        <v>98334</v>
      </c>
      <c r="R22" s="44">
        <v>-3.4962474830679202</v>
      </c>
      <c r="S22" s="43">
        <v>14.6380722074692</v>
      </c>
      <c r="T22" s="43">
        <v>14.817942457339299</v>
      </c>
      <c r="U22" s="46">
        <v>-1.22878373135954</v>
      </c>
    </row>
    <row r="23" spans="1:21" ht="12" thickBot="1">
      <c r="A23" s="69"/>
      <c r="B23" s="71" t="s">
        <v>21</v>
      </c>
      <c r="C23" s="72"/>
      <c r="D23" s="43">
        <v>3289054.8007999999</v>
      </c>
      <c r="E23" s="43">
        <v>3040965</v>
      </c>
      <c r="F23" s="44">
        <v>108.158259000021</v>
      </c>
      <c r="G23" s="45"/>
      <c r="H23" s="45"/>
      <c r="I23" s="43">
        <v>254237.12899999999</v>
      </c>
      <c r="J23" s="44">
        <v>7.7297930377493698</v>
      </c>
      <c r="K23" s="45"/>
      <c r="L23" s="45"/>
      <c r="M23" s="45"/>
      <c r="N23" s="43">
        <v>62188926.279399998</v>
      </c>
      <c r="O23" s="43">
        <v>268723729.50379997</v>
      </c>
      <c r="P23" s="43">
        <v>112219</v>
      </c>
      <c r="Q23" s="43">
        <v>110522</v>
      </c>
      <c r="R23" s="44">
        <v>1.5354409076925799</v>
      </c>
      <c r="S23" s="43">
        <v>29.309250668781601</v>
      </c>
      <c r="T23" s="43">
        <v>29.163789166862699</v>
      </c>
      <c r="U23" s="46">
        <v>0.49629894521260298</v>
      </c>
    </row>
    <row r="24" spans="1:21" ht="12" thickBot="1">
      <c r="A24" s="69"/>
      <c r="B24" s="71" t="s">
        <v>22</v>
      </c>
      <c r="C24" s="72"/>
      <c r="D24" s="43">
        <v>376572.34049999999</v>
      </c>
      <c r="E24" s="43">
        <v>452131</v>
      </c>
      <c r="F24" s="44">
        <v>83.288325839192595</v>
      </c>
      <c r="G24" s="45"/>
      <c r="H24" s="45"/>
      <c r="I24" s="43">
        <v>63120.254500000003</v>
      </c>
      <c r="J24" s="44">
        <v>16.7617872348753</v>
      </c>
      <c r="K24" s="45"/>
      <c r="L24" s="45"/>
      <c r="M24" s="45"/>
      <c r="N24" s="43">
        <v>8500500.2142999992</v>
      </c>
      <c r="O24" s="43">
        <v>31728827.719000001</v>
      </c>
      <c r="P24" s="43">
        <v>41850</v>
      </c>
      <c r="Q24" s="43">
        <v>42632</v>
      </c>
      <c r="R24" s="44">
        <v>-1.83430287108276</v>
      </c>
      <c r="S24" s="43">
        <v>8.9981443369175604</v>
      </c>
      <c r="T24" s="43">
        <v>9.1439882459185604</v>
      </c>
      <c r="U24" s="46">
        <v>-1.62082206664132</v>
      </c>
    </row>
    <row r="25" spans="1:21" ht="12" thickBot="1">
      <c r="A25" s="69"/>
      <c r="B25" s="71" t="s">
        <v>23</v>
      </c>
      <c r="C25" s="72"/>
      <c r="D25" s="43">
        <v>252131.61840000001</v>
      </c>
      <c r="E25" s="43">
        <v>313564</v>
      </c>
      <c r="F25" s="44">
        <v>80.408343559847395</v>
      </c>
      <c r="G25" s="45"/>
      <c r="H25" s="45"/>
      <c r="I25" s="43">
        <v>26753.6178</v>
      </c>
      <c r="J25" s="44">
        <v>10.610972939362201</v>
      </c>
      <c r="K25" s="45"/>
      <c r="L25" s="45"/>
      <c r="M25" s="45"/>
      <c r="N25" s="43">
        <v>5778019.2397999996</v>
      </c>
      <c r="O25" s="43">
        <v>23417250.8257</v>
      </c>
      <c r="P25" s="43">
        <v>20223</v>
      </c>
      <c r="Q25" s="43">
        <v>21732</v>
      </c>
      <c r="R25" s="44">
        <v>-6.9436775262286003</v>
      </c>
      <c r="S25" s="43">
        <v>12.4675675419077</v>
      </c>
      <c r="T25" s="43">
        <v>12.3624860298178</v>
      </c>
      <c r="U25" s="46">
        <v>0.84283892376547898</v>
      </c>
    </row>
    <row r="26" spans="1:21" ht="12" thickBot="1">
      <c r="A26" s="69"/>
      <c r="B26" s="71" t="s">
        <v>24</v>
      </c>
      <c r="C26" s="72"/>
      <c r="D26" s="43">
        <v>517223.31079999998</v>
      </c>
      <c r="E26" s="43">
        <v>479716</v>
      </c>
      <c r="F26" s="44">
        <v>107.818649117394</v>
      </c>
      <c r="G26" s="45"/>
      <c r="H26" s="45"/>
      <c r="I26" s="43">
        <v>94569.808000000005</v>
      </c>
      <c r="J26" s="44">
        <v>18.284134923023299</v>
      </c>
      <c r="K26" s="45"/>
      <c r="L26" s="45"/>
      <c r="M26" s="45"/>
      <c r="N26" s="43">
        <v>13782789.818499999</v>
      </c>
      <c r="O26" s="43">
        <v>61824882.714500003</v>
      </c>
      <c r="P26" s="43">
        <v>43651</v>
      </c>
      <c r="Q26" s="43">
        <v>45942</v>
      </c>
      <c r="R26" s="44">
        <v>-4.9867223890992998</v>
      </c>
      <c r="S26" s="43">
        <v>11.8490598336808</v>
      </c>
      <c r="T26" s="43">
        <v>11.771588428888601</v>
      </c>
      <c r="U26" s="46">
        <v>0.65381900234796098</v>
      </c>
    </row>
    <row r="27" spans="1:21" ht="12" thickBot="1">
      <c r="A27" s="69"/>
      <c r="B27" s="71" t="s">
        <v>25</v>
      </c>
      <c r="C27" s="72"/>
      <c r="D27" s="43">
        <v>348341.4276</v>
      </c>
      <c r="E27" s="43">
        <v>356912</v>
      </c>
      <c r="F27" s="44">
        <v>97.598687519612696</v>
      </c>
      <c r="G27" s="45"/>
      <c r="H27" s="45"/>
      <c r="I27" s="43">
        <v>108981.2012</v>
      </c>
      <c r="J27" s="44">
        <v>31.285742253184701</v>
      </c>
      <c r="K27" s="45"/>
      <c r="L27" s="45"/>
      <c r="M27" s="45"/>
      <c r="N27" s="43">
        <v>6882737.9912</v>
      </c>
      <c r="O27" s="43">
        <v>26432141.016399998</v>
      </c>
      <c r="P27" s="43">
        <v>49622</v>
      </c>
      <c r="Q27" s="43">
        <v>51198</v>
      </c>
      <c r="R27" s="44">
        <v>-3.07824524395485</v>
      </c>
      <c r="S27" s="43">
        <v>7.0198989883519403</v>
      </c>
      <c r="T27" s="43">
        <v>7.1416667916715504</v>
      </c>
      <c r="U27" s="46">
        <v>-1.73460905237607</v>
      </c>
    </row>
    <row r="28" spans="1:21" ht="12" thickBot="1">
      <c r="A28" s="69"/>
      <c r="B28" s="71" t="s">
        <v>26</v>
      </c>
      <c r="C28" s="72"/>
      <c r="D28" s="43">
        <v>1060267.2476999999</v>
      </c>
      <c r="E28" s="43">
        <v>1051927</v>
      </c>
      <c r="F28" s="44">
        <v>100.79285422847801</v>
      </c>
      <c r="G28" s="45"/>
      <c r="H28" s="45"/>
      <c r="I28" s="43">
        <v>79270.9997</v>
      </c>
      <c r="J28" s="44">
        <v>7.47651121657863</v>
      </c>
      <c r="K28" s="45"/>
      <c r="L28" s="45"/>
      <c r="M28" s="45"/>
      <c r="N28" s="43">
        <v>23526632.433600001</v>
      </c>
      <c r="O28" s="43">
        <v>91592596.358999997</v>
      </c>
      <c r="P28" s="43">
        <v>57393</v>
      </c>
      <c r="Q28" s="43">
        <v>59649</v>
      </c>
      <c r="R28" s="44">
        <v>-3.78212543378765</v>
      </c>
      <c r="S28" s="43">
        <v>18.473807741362201</v>
      </c>
      <c r="T28" s="43">
        <v>18.541268564435299</v>
      </c>
      <c r="U28" s="46">
        <v>-0.36517010471018801</v>
      </c>
    </row>
    <row r="29" spans="1:21" ht="12" thickBot="1">
      <c r="A29" s="69"/>
      <c r="B29" s="71" t="s">
        <v>27</v>
      </c>
      <c r="C29" s="72"/>
      <c r="D29" s="43">
        <v>745201.83519999997</v>
      </c>
      <c r="E29" s="43">
        <v>708574</v>
      </c>
      <c r="F29" s="44">
        <v>105.16923217617401</v>
      </c>
      <c r="G29" s="45"/>
      <c r="H29" s="45"/>
      <c r="I29" s="43">
        <v>128871.5877</v>
      </c>
      <c r="J29" s="44">
        <v>17.2935145369594</v>
      </c>
      <c r="K29" s="45"/>
      <c r="L29" s="45"/>
      <c r="M29" s="45"/>
      <c r="N29" s="43">
        <v>17359318.176100001</v>
      </c>
      <c r="O29" s="43">
        <v>65499724.107000001</v>
      </c>
      <c r="P29" s="43">
        <v>114591</v>
      </c>
      <c r="Q29" s="43">
        <v>122201</v>
      </c>
      <c r="R29" s="44">
        <v>-6.2274449472590199</v>
      </c>
      <c r="S29" s="43">
        <v>6.5031445331657798</v>
      </c>
      <c r="T29" s="43">
        <v>6.5058573203165304</v>
      </c>
      <c r="U29" s="46">
        <v>-4.1715006285219999E-2</v>
      </c>
    </row>
    <row r="30" spans="1:21" ht="12" thickBot="1">
      <c r="A30" s="69"/>
      <c r="B30" s="71" t="s">
        <v>28</v>
      </c>
      <c r="C30" s="72"/>
      <c r="D30" s="43">
        <v>1346037.9217000001</v>
      </c>
      <c r="E30" s="43">
        <v>1256912</v>
      </c>
      <c r="F30" s="44">
        <v>107.09086409390601</v>
      </c>
      <c r="G30" s="45"/>
      <c r="H30" s="45"/>
      <c r="I30" s="43">
        <v>210610.9528</v>
      </c>
      <c r="J30" s="44">
        <v>15.6467324883392</v>
      </c>
      <c r="K30" s="45"/>
      <c r="L30" s="45"/>
      <c r="M30" s="45"/>
      <c r="N30" s="43">
        <v>31632207.023400001</v>
      </c>
      <c r="O30" s="43">
        <v>134012399.514</v>
      </c>
      <c r="P30" s="43">
        <v>99373</v>
      </c>
      <c r="Q30" s="43">
        <v>102997</v>
      </c>
      <c r="R30" s="44">
        <v>-3.5185490839539</v>
      </c>
      <c r="S30" s="43">
        <v>13.545308300041301</v>
      </c>
      <c r="T30" s="43">
        <v>13.7754986980203</v>
      </c>
      <c r="U30" s="46">
        <v>-1.69941054777153</v>
      </c>
    </row>
    <row r="31" spans="1:21" ht="12" thickBot="1">
      <c r="A31" s="69"/>
      <c r="B31" s="71" t="s">
        <v>29</v>
      </c>
      <c r="C31" s="72"/>
      <c r="D31" s="43">
        <v>1576658.4753</v>
      </c>
      <c r="E31" s="43">
        <v>1241231</v>
      </c>
      <c r="F31" s="44">
        <v>127.023775211866</v>
      </c>
      <c r="G31" s="45"/>
      <c r="H31" s="45"/>
      <c r="I31" s="43">
        <v>25257.370699999999</v>
      </c>
      <c r="J31" s="44">
        <v>1.6019557244440099</v>
      </c>
      <c r="K31" s="45"/>
      <c r="L31" s="45"/>
      <c r="M31" s="45"/>
      <c r="N31" s="43">
        <v>24363122.771200001</v>
      </c>
      <c r="O31" s="43">
        <v>101309495.6303</v>
      </c>
      <c r="P31" s="43">
        <v>49875</v>
      </c>
      <c r="Q31" s="43">
        <v>56978</v>
      </c>
      <c r="R31" s="44">
        <v>-12.4662150303626</v>
      </c>
      <c r="S31" s="43">
        <v>31.612200006015001</v>
      </c>
      <c r="T31" s="43">
        <v>34.8917946102004</v>
      </c>
      <c r="U31" s="46">
        <v>-10.374458606365099</v>
      </c>
    </row>
    <row r="32" spans="1:21" ht="12" thickBot="1">
      <c r="A32" s="69"/>
      <c r="B32" s="71" t="s">
        <v>30</v>
      </c>
      <c r="C32" s="72"/>
      <c r="D32" s="43">
        <v>167401.94649999999</v>
      </c>
      <c r="E32" s="43">
        <v>164276</v>
      </c>
      <c r="F32" s="44">
        <v>101.90286256056901</v>
      </c>
      <c r="G32" s="45"/>
      <c r="H32" s="45"/>
      <c r="I32" s="43">
        <v>38918.5501</v>
      </c>
      <c r="J32" s="44">
        <v>23.248564854650599</v>
      </c>
      <c r="K32" s="45"/>
      <c r="L32" s="45"/>
      <c r="M32" s="45"/>
      <c r="N32" s="43">
        <v>3528412.6431999998</v>
      </c>
      <c r="O32" s="43">
        <v>15903574.634500001</v>
      </c>
      <c r="P32" s="43">
        <v>36454</v>
      </c>
      <c r="Q32" s="43">
        <v>37566</v>
      </c>
      <c r="R32" s="44">
        <v>-2.9601235159452699</v>
      </c>
      <c r="S32" s="43">
        <v>4.5921420557414798</v>
      </c>
      <c r="T32" s="43">
        <v>4.52586734280999</v>
      </c>
      <c r="U32" s="46">
        <v>1.44322000772239</v>
      </c>
    </row>
    <row r="33" spans="1:21" ht="12" thickBot="1">
      <c r="A33" s="69"/>
      <c r="B33" s="71" t="s">
        <v>31</v>
      </c>
      <c r="C33" s="72"/>
      <c r="D33" s="43">
        <v>115.44580000000001</v>
      </c>
      <c r="E33" s="45"/>
      <c r="F33" s="45"/>
      <c r="G33" s="45"/>
      <c r="H33" s="45"/>
      <c r="I33" s="43">
        <v>23.881799999999998</v>
      </c>
      <c r="J33" s="44">
        <v>20.686590590562801</v>
      </c>
      <c r="K33" s="45"/>
      <c r="L33" s="45"/>
      <c r="M33" s="45"/>
      <c r="N33" s="43">
        <v>3927.3456999999999</v>
      </c>
      <c r="O33" s="43">
        <v>13596.854799999999</v>
      </c>
      <c r="P33" s="43">
        <v>35</v>
      </c>
      <c r="Q33" s="43">
        <v>31</v>
      </c>
      <c r="R33" s="44">
        <v>12.9032258064516</v>
      </c>
      <c r="S33" s="43">
        <v>3.2984514285714299</v>
      </c>
      <c r="T33" s="43">
        <v>5.55281290322581</v>
      </c>
      <c r="U33" s="46">
        <v>-68.346056428993705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3">
        <v>3.9</v>
      </c>
      <c r="O34" s="43">
        <v>25.9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190496.33929999999</v>
      </c>
      <c r="E35" s="43">
        <v>197265</v>
      </c>
      <c r="F35" s="44">
        <v>96.5687472689022</v>
      </c>
      <c r="G35" s="45"/>
      <c r="H35" s="45"/>
      <c r="I35" s="43">
        <v>20919.7264</v>
      </c>
      <c r="J35" s="44">
        <v>10.981694701783701</v>
      </c>
      <c r="K35" s="45"/>
      <c r="L35" s="45"/>
      <c r="M35" s="45"/>
      <c r="N35" s="43">
        <v>4267453.2111999998</v>
      </c>
      <c r="O35" s="43">
        <v>12056752.7108</v>
      </c>
      <c r="P35" s="43">
        <v>15727</v>
      </c>
      <c r="Q35" s="43">
        <v>17646</v>
      </c>
      <c r="R35" s="44">
        <v>-10.874985832483301</v>
      </c>
      <c r="S35" s="43">
        <v>12.112694048451701</v>
      </c>
      <c r="T35" s="43">
        <v>11.6981801258075</v>
      </c>
      <c r="U35" s="46">
        <v>3.4221447432426699</v>
      </c>
    </row>
    <row r="36" spans="1:21" ht="12" customHeight="1" thickBot="1">
      <c r="A36" s="69"/>
      <c r="B36" s="71" t="s">
        <v>41</v>
      </c>
      <c r="C36" s="72"/>
      <c r="D36" s="45"/>
      <c r="E36" s="43">
        <v>729220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313099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341487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425674.35859999998</v>
      </c>
      <c r="E39" s="43">
        <v>584416</v>
      </c>
      <c r="F39" s="44">
        <v>72.837560675956894</v>
      </c>
      <c r="G39" s="45"/>
      <c r="H39" s="45"/>
      <c r="I39" s="43">
        <v>25019.126199999999</v>
      </c>
      <c r="J39" s="44">
        <v>5.8775271976177699</v>
      </c>
      <c r="K39" s="45"/>
      <c r="L39" s="45"/>
      <c r="M39" s="45"/>
      <c r="N39" s="43">
        <v>8498039.1460999995</v>
      </c>
      <c r="O39" s="43">
        <v>36477675.660499997</v>
      </c>
      <c r="P39" s="43">
        <v>669</v>
      </c>
      <c r="Q39" s="43">
        <v>649</v>
      </c>
      <c r="R39" s="44">
        <v>3.0816640986132602</v>
      </c>
      <c r="S39" s="43">
        <v>636.28454200298995</v>
      </c>
      <c r="T39" s="43">
        <v>621.16340785824298</v>
      </c>
      <c r="U39" s="46">
        <v>2.3764735973540501</v>
      </c>
    </row>
    <row r="40" spans="1:21" ht="12" thickBot="1">
      <c r="A40" s="69"/>
      <c r="B40" s="71" t="s">
        <v>34</v>
      </c>
      <c r="C40" s="72"/>
      <c r="D40" s="43">
        <v>442740.21850000002</v>
      </c>
      <c r="E40" s="43">
        <v>688907</v>
      </c>
      <c r="F40" s="44">
        <v>64.267051793638302</v>
      </c>
      <c r="G40" s="45"/>
      <c r="H40" s="45"/>
      <c r="I40" s="43">
        <v>29281.138800000001</v>
      </c>
      <c r="J40" s="44">
        <v>6.6136161966952596</v>
      </c>
      <c r="K40" s="45"/>
      <c r="L40" s="45"/>
      <c r="M40" s="45"/>
      <c r="N40" s="43">
        <v>9697529.9526000004</v>
      </c>
      <c r="O40" s="43">
        <v>50541928.399400003</v>
      </c>
      <c r="P40" s="43">
        <v>2354</v>
      </c>
      <c r="Q40" s="43">
        <v>2330</v>
      </c>
      <c r="R40" s="44">
        <v>1.03004291845494</v>
      </c>
      <c r="S40" s="43">
        <v>188.079956881903</v>
      </c>
      <c r="T40" s="43">
        <v>180.841496480687</v>
      </c>
      <c r="U40" s="46">
        <v>3.8486080713861002</v>
      </c>
    </row>
    <row r="41" spans="1:21" ht="12" thickBot="1">
      <c r="A41" s="69"/>
      <c r="B41" s="71" t="s">
        <v>44</v>
      </c>
      <c r="C41" s="72"/>
      <c r="D41" s="45"/>
      <c r="E41" s="43">
        <v>199013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88772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16635.158299999999</v>
      </c>
      <c r="E43" s="49"/>
      <c r="F43" s="49"/>
      <c r="G43" s="49"/>
      <c r="H43" s="49"/>
      <c r="I43" s="48">
        <v>3171.2022000000002</v>
      </c>
      <c r="J43" s="50">
        <v>19.0632523166311</v>
      </c>
      <c r="K43" s="49"/>
      <c r="L43" s="49"/>
      <c r="M43" s="49"/>
      <c r="N43" s="48">
        <v>771271.16559999995</v>
      </c>
      <c r="O43" s="48">
        <v>4352437.9276999999</v>
      </c>
      <c r="P43" s="48">
        <v>40</v>
      </c>
      <c r="Q43" s="48">
        <v>46</v>
      </c>
      <c r="R43" s="50">
        <v>-13.0434782608696</v>
      </c>
      <c r="S43" s="48">
        <v>415.87895750000001</v>
      </c>
      <c r="T43" s="48">
        <v>712.58443913043504</v>
      </c>
      <c r="U43" s="51">
        <v>-71.344191928834206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77955</v>
      </c>
      <c r="D2" s="54">
        <v>756452.63220170897</v>
      </c>
      <c r="E2" s="54">
        <v>601838.44782564102</v>
      </c>
      <c r="F2" s="54">
        <v>154614.18437606801</v>
      </c>
      <c r="G2" s="54">
        <v>601838.44782564102</v>
      </c>
      <c r="H2" s="54">
        <v>0.20439374231014701</v>
      </c>
    </row>
    <row r="3" spans="1:8" ht="14.25">
      <c r="A3" s="54">
        <v>2</v>
      </c>
      <c r="B3" s="55">
        <v>13</v>
      </c>
      <c r="C3" s="54">
        <v>32175.776000000002</v>
      </c>
      <c r="D3" s="54">
        <v>224001.864171038</v>
      </c>
      <c r="E3" s="54">
        <v>190434.37813216899</v>
      </c>
      <c r="F3" s="54">
        <v>33567.486038870004</v>
      </c>
      <c r="G3" s="54">
        <v>190434.37813216899</v>
      </c>
      <c r="H3" s="54">
        <v>0.14985360127735001</v>
      </c>
    </row>
    <row r="4" spans="1:8" ht="14.25">
      <c r="A4" s="54">
        <v>3</v>
      </c>
      <c r="B4" s="55">
        <v>14</v>
      </c>
      <c r="C4" s="54">
        <v>134149</v>
      </c>
      <c r="D4" s="54">
        <v>184749.09898205099</v>
      </c>
      <c r="E4" s="54">
        <v>144902.79531538501</v>
      </c>
      <c r="F4" s="54">
        <v>39846.303666666703</v>
      </c>
      <c r="G4" s="54">
        <v>144902.79531538501</v>
      </c>
      <c r="H4" s="54">
        <v>0.215677932321271</v>
      </c>
    </row>
    <row r="5" spans="1:8" ht="14.25">
      <c r="A5" s="54">
        <v>4</v>
      </c>
      <c r="B5" s="55">
        <v>15</v>
      </c>
      <c r="C5" s="54">
        <v>3997</v>
      </c>
      <c r="D5" s="54">
        <v>57932.983191453</v>
      </c>
      <c r="E5" s="54">
        <v>45779.916170085497</v>
      </c>
      <c r="F5" s="54">
        <v>12153.0670213675</v>
      </c>
      <c r="G5" s="54">
        <v>45779.916170085497</v>
      </c>
      <c r="H5" s="54">
        <v>0.20977802888563299</v>
      </c>
    </row>
    <row r="6" spans="1:8" ht="14.25">
      <c r="A6" s="54">
        <v>5</v>
      </c>
      <c r="B6" s="55">
        <v>16</v>
      </c>
      <c r="C6" s="54">
        <v>3979</v>
      </c>
      <c r="D6" s="54">
        <v>190173.34877094001</v>
      </c>
      <c r="E6" s="54">
        <v>179787.68421367501</v>
      </c>
      <c r="F6" s="54">
        <v>10385.664557265</v>
      </c>
      <c r="G6" s="54">
        <v>179787.68421367501</v>
      </c>
      <c r="H6" s="54">
        <v>5.4611566890870003E-2</v>
      </c>
    </row>
    <row r="7" spans="1:8" ht="14.25">
      <c r="A7" s="54">
        <v>6</v>
      </c>
      <c r="B7" s="55">
        <v>17</v>
      </c>
      <c r="C7" s="54">
        <v>27694</v>
      </c>
      <c r="D7" s="54">
        <v>386218.08576410299</v>
      </c>
      <c r="E7" s="54">
        <v>296347.32792649599</v>
      </c>
      <c r="F7" s="54">
        <v>89870.757837606798</v>
      </c>
      <c r="G7" s="54">
        <v>296347.32792649599</v>
      </c>
      <c r="H7" s="54">
        <v>0.23269432776511401</v>
      </c>
    </row>
    <row r="8" spans="1:8" ht="14.25">
      <c r="A8" s="54">
        <v>7</v>
      </c>
      <c r="B8" s="55">
        <v>18</v>
      </c>
      <c r="C8" s="54">
        <v>49723</v>
      </c>
      <c r="D8" s="54">
        <v>165108.20941709401</v>
      </c>
      <c r="E8" s="54">
        <v>149753.633295726</v>
      </c>
      <c r="F8" s="54">
        <v>15354.5761213675</v>
      </c>
      <c r="G8" s="54">
        <v>149753.633295726</v>
      </c>
      <c r="H8" s="54">
        <v>9.2997048272621105E-2</v>
      </c>
    </row>
    <row r="9" spans="1:8" ht="14.25">
      <c r="A9" s="54">
        <v>8</v>
      </c>
      <c r="B9" s="55">
        <v>19</v>
      </c>
      <c r="C9" s="54">
        <v>28978</v>
      </c>
      <c r="D9" s="54">
        <v>106453.170022222</v>
      </c>
      <c r="E9" s="54">
        <v>91915.478347008495</v>
      </c>
      <c r="F9" s="54">
        <v>14537.6916752137</v>
      </c>
      <c r="G9" s="54">
        <v>91915.478347008495</v>
      </c>
      <c r="H9" s="54">
        <v>0.136564196934473</v>
      </c>
    </row>
    <row r="10" spans="1:8" ht="14.25">
      <c r="A10" s="54">
        <v>9</v>
      </c>
      <c r="B10" s="55">
        <v>21</v>
      </c>
      <c r="C10" s="54">
        <v>244889</v>
      </c>
      <c r="D10" s="54">
        <v>979803.2426</v>
      </c>
      <c r="E10" s="54">
        <v>868886.45290000003</v>
      </c>
      <c r="F10" s="54">
        <v>110916.78969999999</v>
      </c>
      <c r="G10" s="54">
        <v>868886.45290000003</v>
      </c>
      <c r="H10" s="54">
        <v>0.11320312576805899</v>
      </c>
    </row>
    <row r="11" spans="1:8" ht="14.25">
      <c r="A11" s="54">
        <v>10</v>
      </c>
      <c r="B11" s="55">
        <v>22</v>
      </c>
      <c r="C11" s="54">
        <v>63555.949000000001</v>
      </c>
      <c r="D11" s="54">
        <v>727349.76047435903</v>
      </c>
      <c r="E11" s="54">
        <v>651507.86272820504</v>
      </c>
      <c r="F11" s="54">
        <v>75841.897746153802</v>
      </c>
      <c r="G11" s="54">
        <v>651507.86272820504</v>
      </c>
      <c r="H11" s="54">
        <v>0.104271564888798</v>
      </c>
    </row>
    <row r="12" spans="1:8" ht="14.25">
      <c r="A12" s="54">
        <v>11</v>
      </c>
      <c r="B12" s="55">
        <v>23</v>
      </c>
      <c r="C12" s="54">
        <v>305839.26299999998</v>
      </c>
      <c r="D12" s="54">
        <v>2039084.8008641</v>
      </c>
      <c r="E12" s="54">
        <v>1749162.5380282099</v>
      </c>
      <c r="F12" s="54">
        <v>289922.26283589698</v>
      </c>
      <c r="G12" s="54">
        <v>1749162.5380282099</v>
      </c>
      <c r="H12" s="54">
        <v>0.14218254322382101</v>
      </c>
    </row>
    <row r="13" spans="1:8" ht="14.25">
      <c r="A13" s="54">
        <v>12</v>
      </c>
      <c r="B13" s="55">
        <v>24</v>
      </c>
      <c r="C13" s="54">
        <v>24287</v>
      </c>
      <c r="D13" s="54">
        <v>584903.042726496</v>
      </c>
      <c r="E13" s="54">
        <v>534035.201109402</v>
      </c>
      <c r="F13" s="54">
        <v>50867.841617094004</v>
      </c>
      <c r="G13" s="54">
        <v>534035.201109402</v>
      </c>
      <c r="H13" s="54">
        <v>8.6967989395261402E-2</v>
      </c>
    </row>
    <row r="14" spans="1:8" ht="14.25">
      <c r="A14" s="54">
        <v>13</v>
      </c>
      <c r="B14" s="55">
        <v>25</v>
      </c>
      <c r="C14" s="54">
        <v>84935</v>
      </c>
      <c r="D14" s="54">
        <v>1172593.1015000001</v>
      </c>
      <c r="E14" s="54">
        <v>1128968.0658</v>
      </c>
      <c r="F14" s="54">
        <v>43625.0357</v>
      </c>
      <c r="G14" s="54">
        <v>1128968.0658</v>
      </c>
      <c r="H14" s="54">
        <v>3.7203899327221103E-2</v>
      </c>
    </row>
    <row r="15" spans="1:8" ht="14.25">
      <c r="A15" s="54">
        <v>14</v>
      </c>
      <c r="B15" s="55">
        <v>26</v>
      </c>
      <c r="C15" s="54">
        <v>118676</v>
      </c>
      <c r="D15" s="54">
        <v>499583.662461448</v>
      </c>
      <c r="E15" s="54">
        <v>472583.53804608597</v>
      </c>
      <c r="F15" s="54">
        <v>27000.124415361901</v>
      </c>
      <c r="G15" s="54">
        <v>472583.53804608597</v>
      </c>
      <c r="H15" s="54">
        <v>5.4045250964237602E-2</v>
      </c>
    </row>
    <row r="16" spans="1:8" ht="14.25">
      <c r="A16" s="54">
        <v>15</v>
      </c>
      <c r="B16" s="55">
        <v>27</v>
      </c>
      <c r="C16" s="54">
        <v>239750.761</v>
      </c>
      <c r="D16" s="54">
        <v>1389095.1942044201</v>
      </c>
      <c r="E16" s="54">
        <v>1232523.1917787599</v>
      </c>
      <c r="F16" s="54">
        <v>156572.00242566399</v>
      </c>
      <c r="G16" s="54">
        <v>1232523.1917787599</v>
      </c>
      <c r="H16" s="54">
        <v>0.112715099065142</v>
      </c>
    </row>
    <row r="17" spans="1:8" ht="14.25">
      <c r="A17" s="54">
        <v>16</v>
      </c>
      <c r="B17" s="55">
        <v>29</v>
      </c>
      <c r="C17" s="54">
        <v>285382</v>
      </c>
      <c r="D17" s="54">
        <v>3289056.4584846199</v>
      </c>
      <c r="E17" s="54">
        <v>3034817.7208367502</v>
      </c>
      <c r="F17" s="54">
        <v>254238.73764786299</v>
      </c>
      <c r="G17" s="54">
        <v>3034817.7208367502</v>
      </c>
      <c r="H17" s="54">
        <v>7.7298380510318204E-2</v>
      </c>
    </row>
    <row r="18" spans="1:8" ht="14.25">
      <c r="A18" s="54">
        <v>17</v>
      </c>
      <c r="B18" s="55">
        <v>31</v>
      </c>
      <c r="C18" s="54">
        <v>58752.472999999998</v>
      </c>
      <c r="D18" s="54">
        <v>376572.38412834099</v>
      </c>
      <c r="E18" s="54">
        <v>313452.07954920898</v>
      </c>
      <c r="F18" s="54">
        <v>63120.304579132397</v>
      </c>
      <c r="G18" s="54">
        <v>313452.07954920898</v>
      </c>
      <c r="H18" s="54">
        <v>0.16761798591587701</v>
      </c>
    </row>
    <row r="19" spans="1:8" ht="14.25">
      <c r="A19" s="54">
        <v>18</v>
      </c>
      <c r="B19" s="55">
        <v>32</v>
      </c>
      <c r="C19" s="54">
        <v>25646.011999999999</v>
      </c>
      <c r="D19" s="54">
        <v>252131.61972147299</v>
      </c>
      <c r="E19" s="54">
        <v>225378.00511450999</v>
      </c>
      <c r="F19" s="54">
        <v>26753.6146069633</v>
      </c>
      <c r="G19" s="54">
        <v>225378.00511450999</v>
      </c>
      <c r="H19" s="54">
        <v>0.106109716173313</v>
      </c>
    </row>
    <row r="20" spans="1:8" ht="14.25">
      <c r="A20" s="54">
        <v>19</v>
      </c>
      <c r="B20" s="55">
        <v>33</v>
      </c>
      <c r="C20" s="54">
        <v>48386.010999999999</v>
      </c>
      <c r="D20" s="54">
        <v>517223.24564908899</v>
      </c>
      <c r="E20" s="54">
        <v>422653.504747033</v>
      </c>
      <c r="F20" s="54">
        <v>94569.740902055099</v>
      </c>
      <c r="G20" s="54">
        <v>422653.504747033</v>
      </c>
      <c r="H20" s="54">
        <v>0.182841242534208</v>
      </c>
    </row>
    <row r="21" spans="1:8" ht="14.25">
      <c r="A21" s="54">
        <v>20</v>
      </c>
      <c r="B21" s="55">
        <v>34</v>
      </c>
      <c r="C21" s="54">
        <v>69739.358999999997</v>
      </c>
      <c r="D21" s="54">
        <v>348341.35107296699</v>
      </c>
      <c r="E21" s="54">
        <v>239360.238804097</v>
      </c>
      <c r="F21" s="54">
        <v>108981.11226887</v>
      </c>
      <c r="G21" s="54">
        <v>239360.238804097</v>
      </c>
      <c r="H21" s="54">
        <v>0.31285723596462001</v>
      </c>
    </row>
    <row r="22" spans="1:8" ht="14.25">
      <c r="A22" s="54">
        <v>21</v>
      </c>
      <c r="B22" s="55">
        <v>35</v>
      </c>
      <c r="C22" s="54">
        <v>43893.826999999997</v>
      </c>
      <c r="D22" s="54">
        <v>1060267.24778053</v>
      </c>
      <c r="E22" s="54">
        <v>980996.20088035194</v>
      </c>
      <c r="F22" s="54">
        <v>79271.046900178801</v>
      </c>
      <c r="G22" s="54">
        <v>980996.20088035194</v>
      </c>
      <c r="H22" s="54">
        <v>7.4765156677354394E-2</v>
      </c>
    </row>
    <row r="23" spans="1:8" ht="14.25">
      <c r="A23" s="54">
        <v>22</v>
      </c>
      <c r="B23" s="55">
        <v>36</v>
      </c>
      <c r="C23" s="54">
        <v>153138.32199999999</v>
      </c>
      <c r="D23" s="54">
        <v>745201.832782301</v>
      </c>
      <c r="E23" s="54">
        <v>616330.17629409302</v>
      </c>
      <c r="F23" s="54">
        <v>128871.65648820699</v>
      </c>
      <c r="G23" s="54">
        <v>616330.17629409302</v>
      </c>
      <c r="H23" s="54">
        <v>0.17293523823881299</v>
      </c>
    </row>
    <row r="24" spans="1:8" ht="14.25">
      <c r="A24" s="54">
        <v>23</v>
      </c>
      <c r="B24" s="55">
        <v>37</v>
      </c>
      <c r="C24" s="54">
        <v>181586.37400000001</v>
      </c>
      <c r="D24" s="54">
        <v>1346037.8930247801</v>
      </c>
      <c r="E24" s="54">
        <v>1135426.96590244</v>
      </c>
      <c r="F24" s="54">
        <v>210610.92712234199</v>
      </c>
      <c r="G24" s="54">
        <v>1135426.96590244</v>
      </c>
      <c r="H24" s="54">
        <v>0.15646730914020801</v>
      </c>
    </row>
    <row r="25" spans="1:8" ht="14.25">
      <c r="A25" s="54">
        <v>24</v>
      </c>
      <c r="B25" s="55">
        <v>38</v>
      </c>
      <c r="C25" s="54">
        <v>381448.03499999997</v>
      </c>
      <c r="D25" s="54">
        <v>1576658.17028761</v>
      </c>
      <c r="E25" s="54">
        <v>1551401.1021088499</v>
      </c>
      <c r="F25" s="54">
        <v>25257.068178761099</v>
      </c>
      <c r="G25" s="54">
        <v>1551401.1021088499</v>
      </c>
      <c r="H25" s="54">
        <v>1.6019368468533499E-2</v>
      </c>
    </row>
    <row r="26" spans="1:8" ht="14.25">
      <c r="A26" s="54">
        <v>25</v>
      </c>
      <c r="B26" s="55">
        <v>39</v>
      </c>
      <c r="C26" s="54">
        <v>125065.137</v>
      </c>
      <c r="D26" s="54">
        <v>167401.73206976801</v>
      </c>
      <c r="E26" s="54">
        <v>128483.420867651</v>
      </c>
      <c r="F26" s="54">
        <v>38918.311202116798</v>
      </c>
      <c r="G26" s="54">
        <v>128483.420867651</v>
      </c>
      <c r="H26" s="54">
        <v>0.23248451925155</v>
      </c>
    </row>
    <row r="27" spans="1:8" ht="14.25">
      <c r="A27" s="54">
        <v>26</v>
      </c>
      <c r="B27" s="55">
        <v>40</v>
      </c>
      <c r="C27" s="54">
        <v>36</v>
      </c>
      <c r="D27" s="54">
        <v>115.4453</v>
      </c>
      <c r="E27" s="54">
        <v>91.563999999999993</v>
      </c>
      <c r="F27" s="54">
        <v>23.8813</v>
      </c>
      <c r="G27" s="54">
        <v>91.563999999999993</v>
      </c>
      <c r="H27" s="54">
        <v>0.20686247079785799</v>
      </c>
    </row>
    <row r="28" spans="1:8" ht="14.25">
      <c r="A28" s="54">
        <v>27</v>
      </c>
      <c r="B28" s="55">
        <v>42</v>
      </c>
      <c r="C28" s="54">
        <v>13322.49</v>
      </c>
      <c r="D28" s="54">
        <v>190496.33840000001</v>
      </c>
      <c r="E28" s="54">
        <v>169576.6312</v>
      </c>
      <c r="F28" s="54">
        <v>20919.707200000001</v>
      </c>
      <c r="G28" s="54">
        <v>169576.6312</v>
      </c>
      <c r="H28" s="54">
        <v>0.109816846747328</v>
      </c>
    </row>
    <row r="29" spans="1:8" ht="14.25">
      <c r="A29" s="54">
        <v>28</v>
      </c>
      <c r="B29" s="55">
        <v>75</v>
      </c>
      <c r="C29" s="54">
        <v>793</v>
      </c>
      <c r="D29" s="54">
        <v>425674.358974359</v>
      </c>
      <c r="E29" s="54">
        <v>400655.23162393202</v>
      </c>
      <c r="F29" s="54">
        <v>25019.1273504274</v>
      </c>
      <c r="G29" s="54">
        <v>400655.23162393202</v>
      </c>
      <c r="H29" s="54">
        <v>5.8775274627087398E-2</v>
      </c>
    </row>
    <row r="30" spans="1:8" ht="14.25">
      <c r="A30" s="54">
        <v>29</v>
      </c>
      <c r="B30" s="55">
        <v>76</v>
      </c>
      <c r="C30" s="54">
        <v>2443</v>
      </c>
      <c r="D30" s="54">
        <v>442740.21091794898</v>
      </c>
      <c r="E30" s="54">
        <v>413459.08353333297</v>
      </c>
      <c r="F30" s="54">
        <v>29281.1273846154</v>
      </c>
      <c r="G30" s="54">
        <v>413459.08353333297</v>
      </c>
      <c r="H30" s="54">
        <v>6.6136137316070306E-2</v>
      </c>
    </row>
    <row r="31" spans="1:8" ht="14.25">
      <c r="A31" s="54">
        <v>30</v>
      </c>
      <c r="B31" s="55">
        <v>99</v>
      </c>
      <c r="C31" s="54">
        <v>40</v>
      </c>
      <c r="D31" s="54">
        <v>16635.158460025701</v>
      </c>
      <c r="E31" s="54">
        <v>13463.9564329476</v>
      </c>
      <c r="F31" s="54">
        <v>3171.20202707813</v>
      </c>
      <c r="G31" s="54">
        <v>13463.9564329476</v>
      </c>
      <c r="H31" s="54">
        <v>0.19063251093751399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2013-08-26T03:40:26Z</dcterms:modified>
</cp:coreProperties>
</file>