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<sst xmlns="http://schemas.openxmlformats.org/spreadsheetml/2006/main" count="114" uniqueCount="71">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</sst>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26" Type="http://schemas.openxmlformats.org/officeDocument/2006/relationships/image" Target="cid:b8993aa4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15583855.8551</v>
      </c>
      <c r="F3" s="25">
        <f>RA!I7</f>
        <v>1903750.72</v>
      </c>
      <c r="G3" s="16">
        <f>E3-F3</f>
        <v>13680105.1351</v>
      </c>
      <c r="H3" s="27">
        <f>RA!J7</f>
        <v>12.216172542284999</v>
      </c>
      <c r="I3" s="20">
        <f>SUM(I4:I39)</f>
        <v>15583860.477117348</v>
      </c>
      <c r="J3" s="21">
        <f>SUM(J4:J39)</f>
        <v>13680104.711461838</v>
      </c>
      <c r="K3" s="22">
        <f>E3-I3</f>
        <v>-4.6220173481851816</v>
      </c>
      <c r="L3" s="22">
        <f>G3-J3</f>
        <v>0.42363816127181053</v>
      </c>
    </row>
    <row r="4" spans="1:12">
      <c r="A4" s="59">
        <f>RA!A8</f>
        <v>41513</v>
      </c>
      <c r="B4" s="12">
        <v>12</v>
      </c>
      <c r="C4" s="56" t="s">
        <v>6</v>
      </c>
      <c r="D4" s="56"/>
      <c r="E4" s="15">
        <f>RA!D8</f>
        <v>595512.77729999996</v>
      </c>
      <c r="F4" s="25">
        <f>RA!I8</f>
        <v>119852.94190000001</v>
      </c>
      <c r="G4" s="16">
        <f t="shared" ref="G4:G39" si="0">E4-F4</f>
        <v>475659.83539999998</v>
      </c>
      <c r="H4" s="27">
        <f>RA!J8</f>
        <v>20.126006774095099</v>
      </c>
      <c r="I4" s="20">
        <f>VLOOKUP(B4,RMS!B:D,3,FALSE)</f>
        <v>595513.36359401699</v>
      </c>
      <c r="J4" s="21">
        <f>VLOOKUP(B4,RMS!B:E,4,FALSE)</f>
        <v>475659.83042820502</v>
      </c>
      <c r="K4" s="22">
        <f t="shared" ref="K4:K39" si="1">E4-I4</f>
        <v>-0.58629401703365147</v>
      </c>
      <c r="L4" s="22">
        <f t="shared" ref="L4:L39" si="2">G4-J4</f>
        <v>4.971794958692044E-3</v>
      </c>
    </row>
    <row r="5" spans="1:12">
      <c r="A5" s="59"/>
      <c r="B5" s="12">
        <v>13</v>
      </c>
      <c r="C5" s="56" t="s">
        <v>7</v>
      </c>
      <c r="D5" s="56"/>
      <c r="E5" s="15">
        <f>RA!D9</f>
        <v>192160.52679999999</v>
      </c>
      <c r="F5" s="25">
        <f>RA!I9</f>
        <v>27754.802800000001</v>
      </c>
      <c r="G5" s="16">
        <f t="shared" si="0"/>
        <v>164405.72399999999</v>
      </c>
      <c r="H5" s="27">
        <f>RA!J9</f>
        <v>14.443550536727599</v>
      </c>
      <c r="I5" s="20">
        <f>VLOOKUP(B5,RMS!B:D,3,FALSE)</f>
        <v>192160.621233969</v>
      </c>
      <c r="J5" s="21">
        <f>VLOOKUP(B5,RMS!B:E,4,FALSE)</f>
        <v>164405.71663131399</v>
      </c>
      <c r="K5" s="22">
        <f t="shared" si="1"/>
        <v>-9.4433969003148377E-2</v>
      </c>
      <c r="L5" s="22">
        <f t="shared" si="2"/>
        <v>7.3686859977897257E-3</v>
      </c>
    </row>
    <row r="6" spans="1:12">
      <c r="A6" s="59"/>
      <c r="B6" s="12">
        <v>14</v>
      </c>
      <c r="C6" s="56" t="s">
        <v>8</v>
      </c>
      <c r="D6" s="56"/>
      <c r="E6" s="15">
        <f>RA!D10</f>
        <v>159832.6661</v>
      </c>
      <c r="F6" s="25">
        <f>RA!I10</f>
        <v>35095.783799999997</v>
      </c>
      <c r="G6" s="16">
        <f t="shared" si="0"/>
        <v>124736.8823</v>
      </c>
      <c r="H6" s="27">
        <f>RA!J10</f>
        <v>21.957829182453999</v>
      </c>
      <c r="I6" s="20">
        <f>VLOOKUP(B6,RMS!B:D,3,FALSE)</f>
        <v>159835.01983076899</v>
      </c>
      <c r="J6" s="21">
        <f>VLOOKUP(B6,RMS!B:E,4,FALSE)</f>
        <v>124736.882646154</v>
      </c>
      <c r="K6" s="22">
        <f t="shared" si="1"/>
        <v>-2.3537307689839508</v>
      </c>
      <c r="L6" s="22">
        <f t="shared" si="2"/>
        <v>-3.4615400363691151E-4</v>
      </c>
    </row>
    <row r="7" spans="1:12">
      <c r="A7" s="59"/>
      <c r="B7" s="12">
        <v>15</v>
      </c>
      <c r="C7" s="56" t="s">
        <v>9</v>
      </c>
      <c r="D7" s="56"/>
      <c r="E7" s="15">
        <f>RA!D11</f>
        <v>45295.002699999997</v>
      </c>
      <c r="F7" s="25">
        <f>RA!I11</f>
        <v>9810.5462000000007</v>
      </c>
      <c r="G7" s="16">
        <f t="shared" si="0"/>
        <v>35484.4565</v>
      </c>
      <c r="H7" s="27">
        <f>RA!J11</f>
        <v>21.659224230491098</v>
      </c>
      <c r="I7" s="20">
        <f>VLOOKUP(B7,RMS!B:D,3,FALSE)</f>
        <v>45295.026487179501</v>
      </c>
      <c r="J7" s="21">
        <f>VLOOKUP(B7,RMS!B:E,4,FALSE)</f>
        <v>35484.456489743599</v>
      </c>
      <c r="K7" s="22">
        <f t="shared" si="1"/>
        <v>-2.3787179503415246E-2</v>
      </c>
      <c r="L7" s="22">
        <f t="shared" si="2"/>
        <v>1.0256400855723768E-5</v>
      </c>
    </row>
    <row r="8" spans="1:12">
      <c r="A8" s="59"/>
      <c r="B8" s="12">
        <v>16</v>
      </c>
      <c r="C8" s="56" t="s">
        <v>10</v>
      </c>
      <c r="D8" s="56"/>
      <c r="E8" s="15">
        <f>RA!D12</f>
        <v>143610.64790000001</v>
      </c>
      <c r="F8" s="25">
        <f>RA!I12</f>
        <v>9293.8196000000007</v>
      </c>
      <c r="G8" s="16">
        <f t="shared" si="0"/>
        <v>134316.82830000002</v>
      </c>
      <c r="H8" s="27">
        <f>RA!J12</f>
        <v>6.4715393572150299</v>
      </c>
      <c r="I8" s="20">
        <f>VLOOKUP(B8,RMS!B:D,3,FALSE)</f>
        <v>143610.66277008501</v>
      </c>
      <c r="J8" s="21">
        <f>VLOOKUP(B8,RMS!B:E,4,FALSE)</f>
        <v>134316.82654444399</v>
      </c>
      <c r="K8" s="22">
        <f t="shared" si="1"/>
        <v>-1.487008499680087E-2</v>
      </c>
      <c r="L8" s="22">
        <f t="shared" si="2"/>
        <v>1.7555560334585607E-3</v>
      </c>
    </row>
    <row r="9" spans="1:12">
      <c r="A9" s="59"/>
      <c r="B9" s="12">
        <v>17</v>
      </c>
      <c r="C9" s="56" t="s">
        <v>11</v>
      </c>
      <c r="D9" s="56"/>
      <c r="E9" s="15">
        <f>RA!D13</f>
        <v>315292.70770000003</v>
      </c>
      <c r="F9" s="25">
        <f>RA!I13</f>
        <v>74712.023799999995</v>
      </c>
      <c r="G9" s="16">
        <f t="shared" si="0"/>
        <v>240580.68390000003</v>
      </c>
      <c r="H9" s="27">
        <f>RA!J13</f>
        <v>23.6960836630222</v>
      </c>
      <c r="I9" s="20">
        <f>VLOOKUP(B9,RMS!B:D,3,FALSE)</f>
        <v>315292.96031367499</v>
      </c>
      <c r="J9" s="21">
        <f>VLOOKUP(B9,RMS!B:E,4,FALSE)</f>
        <v>240580.683320513</v>
      </c>
      <c r="K9" s="22">
        <f t="shared" si="1"/>
        <v>-0.2526136749656871</v>
      </c>
      <c r="L9" s="22">
        <f t="shared" si="2"/>
        <v>5.7948703761212528E-4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117343.5131</v>
      </c>
      <c r="F10" s="25">
        <f>RA!I14</f>
        <v>13040.3938</v>
      </c>
      <c r="G10" s="16">
        <f t="shared" si="0"/>
        <v>104303.11929999999</v>
      </c>
      <c r="H10" s="27">
        <f>RA!J14</f>
        <v>11.1130078310226</v>
      </c>
      <c r="I10" s="20">
        <f>VLOOKUP(B10,RMS!B:D,3,FALSE)</f>
        <v>117343.50584786299</v>
      </c>
      <c r="J10" s="21">
        <f>VLOOKUP(B10,RMS!B:E,4,FALSE)</f>
        <v>104303.119464957</v>
      </c>
      <c r="K10" s="22">
        <f t="shared" si="1"/>
        <v>7.2521370020695031E-3</v>
      </c>
      <c r="L10" s="22">
        <f t="shared" si="2"/>
        <v>-1.649570040171966E-4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78578.787899999996</v>
      </c>
      <c r="F11" s="25">
        <f>RA!I15</f>
        <v>10094.0987</v>
      </c>
      <c r="G11" s="16">
        <f t="shared" si="0"/>
        <v>68484.689199999993</v>
      </c>
      <c r="H11" s="27">
        <f>RA!J15</f>
        <v>12.8458315147923</v>
      </c>
      <c r="I11" s="20">
        <f>VLOOKUP(B11,RMS!B:D,3,FALSE)</f>
        <v>78578.856435042704</v>
      </c>
      <c r="J11" s="21">
        <f>VLOOKUP(B11,RMS!B:E,4,FALSE)</f>
        <v>68484.689129914506</v>
      </c>
      <c r="K11" s="22">
        <f t="shared" si="1"/>
        <v>-6.8535042708390392E-2</v>
      </c>
      <c r="L11" s="22">
        <f t="shared" si="2"/>
        <v>7.008548709563911E-5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808501.95129999996</v>
      </c>
      <c r="F12" s="25">
        <f>RA!I16</f>
        <v>92367.896599999993</v>
      </c>
      <c r="G12" s="16">
        <f t="shared" si="0"/>
        <v>716134.05469999998</v>
      </c>
      <c r="H12" s="27">
        <f>RA!J16</f>
        <v>11.4245731196419</v>
      </c>
      <c r="I12" s="20">
        <f>VLOOKUP(B12,RMS!B:D,3,FALSE)</f>
        <v>808501.44940000004</v>
      </c>
      <c r="J12" s="21">
        <f>VLOOKUP(B12,RMS!B:E,4,FALSE)</f>
        <v>716134.05469999998</v>
      </c>
      <c r="K12" s="22">
        <f t="shared" si="1"/>
        <v>0.50189999991562217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512643.19620000001</v>
      </c>
      <c r="F13" s="25">
        <f>RA!I17</f>
        <v>89033.91</v>
      </c>
      <c r="G13" s="16">
        <f t="shared" si="0"/>
        <v>423609.28619999997</v>
      </c>
      <c r="H13" s="27">
        <f>RA!J17</f>
        <v>17.367617606157602</v>
      </c>
      <c r="I13" s="20">
        <f>VLOOKUP(B13,RMS!B:D,3,FALSE)</f>
        <v>512643.21102051297</v>
      </c>
      <c r="J13" s="21">
        <f>VLOOKUP(B13,RMS!B:E,4,FALSE)</f>
        <v>423609.28833504301</v>
      </c>
      <c r="K13" s="22">
        <f t="shared" si="1"/>
        <v>-1.4820512966252863E-2</v>
      </c>
      <c r="L13" s="22">
        <f t="shared" si="2"/>
        <v>-2.1350430324673653E-3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1605662.7969</v>
      </c>
      <c r="F14" s="25">
        <f>RA!I18</f>
        <v>232537.43520000001</v>
      </c>
      <c r="G14" s="16">
        <f t="shared" si="0"/>
        <v>1373125.3617</v>
      </c>
      <c r="H14" s="27">
        <f>RA!J18</f>
        <v>14.4823331305273</v>
      </c>
      <c r="I14" s="20">
        <f>VLOOKUP(B14,RMS!B:D,3,FALSE)</f>
        <v>1605663.0493008499</v>
      </c>
      <c r="J14" s="21">
        <f>VLOOKUP(B14,RMS!B:E,4,FALSE)</f>
        <v>1373125.36031624</v>
      </c>
      <c r="K14" s="22">
        <f t="shared" si="1"/>
        <v>-0.25240084994584322</v>
      </c>
      <c r="L14" s="22">
        <f t="shared" si="2"/>
        <v>1.3837600126862526E-3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470257.52510000003</v>
      </c>
      <c r="F15" s="25">
        <f>RA!I19</f>
        <v>51604.757100000003</v>
      </c>
      <c r="G15" s="16">
        <f t="shared" si="0"/>
        <v>418652.76800000004</v>
      </c>
      <c r="H15" s="27">
        <f>RA!J19</f>
        <v>10.9737227679719</v>
      </c>
      <c r="I15" s="20">
        <f>VLOOKUP(B15,RMS!B:D,3,FALSE)</f>
        <v>470257.543578632</v>
      </c>
      <c r="J15" s="21">
        <f>VLOOKUP(B15,RMS!B:E,4,FALSE)</f>
        <v>418652.76860854699</v>
      </c>
      <c r="K15" s="22">
        <f t="shared" si="1"/>
        <v>-1.8478631973266602E-2</v>
      </c>
      <c r="L15" s="22">
        <f t="shared" si="2"/>
        <v>-6.0854695038869977E-4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675679.22930000001</v>
      </c>
      <c r="F16" s="25">
        <f>RA!I20</f>
        <v>45983.807800000002</v>
      </c>
      <c r="G16" s="16">
        <f t="shared" si="0"/>
        <v>629695.42150000005</v>
      </c>
      <c r="H16" s="27">
        <f>RA!J20</f>
        <v>6.8055677614419201</v>
      </c>
      <c r="I16" s="20">
        <f>VLOOKUP(B16,RMS!B:D,3,FALSE)</f>
        <v>675679.34869999997</v>
      </c>
      <c r="J16" s="21">
        <f>VLOOKUP(B16,RMS!B:E,4,FALSE)</f>
        <v>629695.42150000005</v>
      </c>
      <c r="K16" s="22">
        <f t="shared" si="1"/>
        <v>-0.11939999996684492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328775.98550000001</v>
      </c>
      <c r="F17" s="25">
        <f>RA!I21</f>
        <v>38179.750999999997</v>
      </c>
      <c r="G17" s="16">
        <f t="shared" si="0"/>
        <v>290596.23450000002</v>
      </c>
      <c r="H17" s="27">
        <f>RA!J21</f>
        <v>11.612694565248299</v>
      </c>
      <c r="I17" s="20">
        <f>VLOOKUP(B17,RMS!B:D,3,FALSE)</f>
        <v>328775.84486765001</v>
      </c>
      <c r="J17" s="21">
        <f>VLOOKUP(B17,RMS!B:E,4,FALSE)</f>
        <v>290596.23445073701</v>
      </c>
      <c r="K17" s="22">
        <f t="shared" si="1"/>
        <v>0.14063234999775887</v>
      </c>
      <c r="L17" s="22">
        <f t="shared" si="2"/>
        <v>4.9263006076216698E-5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1157632.7087000001</v>
      </c>
      <c r="F18" s="25">
        <f>RA!I22</f>
        <v>127827.9544</v>
      </c>
      <c r="G18" s="16">
        <f t="shared" si="0"/>
        <v>1029804.7543</v>
      </c>
      <c r="H18" s="27">
        <f>RA!J22</f>
        <v>11.042185784777001</v>
      </c>
      <c r="I18" s="20">
        <f>VLOOKUP(B18,RMS!B:D,3,FALSE)</f>
        <v>1157633.2843265501</v>
      </c>
      <c r="J18" s="21">
        <f>VLOOKUP(B18,RMS!B:E,4,FALSE)</f>
        <v>1029804.75417257</v>
      </c>
      <c r="K18" s="22">
        <f t="shared" si="1"/>
        <v>-0.57562655000947416</v>
      </c>
      <c r="L18" s="22">
        <f t="shared" si="2"/>
        <v>1.2743007391691208E-4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2649761.4454999999</v>
      </c>
      <c r="F19" s="25">
        <f>RA!I23</f>
        <v>217970.0343</v>
      </c>
      <c r="G19" s="16">
        <f t="shared" si="0"/>
        <v>2431791.4112</v>
      </c>
      <c r="H19" s="27">
        <f>RA!J23</f>
        <v>8.2260248246185004</v>
      </c>
      <c r="I19" s="20">
        <f>VLOOKUP(B19,RMS!B:D,3,FALSE)</f>
        <v>2649762.6934615402</v>
      </c>
      <c r="J19" s="21">
        <f>VLOOKUP(B19,RMS!B:E,4,FALSE)</f>
        <v>2431791.4545487198</v>
      </c>
      <c r="K19" s="22">
        <f t="shared" si="1"/>
        <v>-1.2479615402407944</v>
      </c>
      <c r="L19" s="22">
        <f t="shared" si="2"/>
        <v>-4.3348719831556082E-2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305837.17619999999</v>
      </c>
      <c r="F20" s="25">
        <f>RA!I24</f>
        <v>38568.202400000002</v>
      </c>
      <c r="G20" s="16">
        <f t="shared" si="0"/>
        <v>267268.97379999998</v>
      </c>
      <c r="H20" s="27">
        <f>RA!J24</f>
        <v>12.610697914232199</v>
      </c>
      <c r="I20" s="20">
        <f>VLOOKUP(B20,RMS!B:D,3,FALSE)</f>
        <v>305837.18847587903</v>
      </c>
      <c r="J20" s="21">
        <f>VLOOKUP(B20,RMS!B:E,4,FALSE)</f>
        <v>267268.97432992898</v>
      </c>
      <c r="K20" s="22">
        <f t="shared" si="1"/>
        <v>-1.2275879038497806E-2</v>
      </c>
      <c r="L20" s="22">
        <f t="shared" si="2"/>
        <v>-5.2992900600656867E-4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196100.00719999999</v>
      </c>
      <c r="F21" s="25">
        <f>RA!I25</f>
        <v>21075.491000000002</v>
      </c>
      <c r="G21" s="16">
        <f t="shared" si="0"/>
        <v>175024.51619999998</v>
      </c>
      <c r="H21" s="27">
        <f>RA!J25</f>
        <v>10.7473178103993</v>
      </c>
      <c r="I21" s="20">
        <f>VLOOKUP(B21,RMS!B:D,3,FALSE)</f>
        <v>196100.005590349</v>
      </c>
      <c r="J21" s="21">
        <f>VLOOKUP(B21,RMS!B:E,4,FALSE)</f>
        <v>175024.50484377699</v>
      </c>
      <c r="K21" s="22">
        <f t="shared" si="1"/>
        <v>1.6096509934868664E-3</v>
      </c>
      <c r="L21" s="22">
        <f t="shared" si="2"/>
        <v>1.1356222996255383E-2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439697.86979999999</v>
      </c>
      <c r="F22" s="25">
        <f>RA!I26</f>
        <v>82604.890400000004</v>
      </c>
      <c r="G22" s="16">
        <f t="shared" si="0"/>
        <v>357092.97939999995</v>
      </c>
      <c r="H22" s="27">
        <f>RA!J26</f>
        <v>18.786738820812001</v>
      </c>
      <c r="I22" s="20">
        <f>VLOOKUP(B22,RMS!B:D,3,FALSE)</f>
        <v>439697.82348391198</v>
      </c>
      <c r="J22" s="21">
        <f>VLOOKUP(B22,RMS!B:E,4,FALSE)</f>
        <v>357092.95885829098</v>
      </c>
      <c r="K22" s="22">
        <f t="shared" si="1"/>
        <v>4.6316088002640754E-2</v>
      </c>
      <c r="L22" s="22">
        <f t="shared" si="2"/>
        <v>2.0541708974633366E-2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283987.63780000003</v>
      </c>
      <c r="F23" s="25">
        <f>RA!I27</f>
        <v>89903.399399999995</v>
      </c>
      <c r="G23" s="16">
        <f t="shared" si="0"/>
        <v>194084.23840000003</v>
      </c>
      <c r="H23" s="27">
        <f>RA!J27</f>
        <v>31.657504564799002</v>
      </c>
      <c r="I23" s="20">
        <f>VLOOKUP(B23,RMS!B:D,3,FALSE)</f>
        <v>283987.57158190798</v>
      </c>
      <c r="J23" s="21">
        <f>VLOOKUP(B23,RMS!B:E,4,FALSE)</f>
        <v>194084.22924919199</v>
      </c>
      <c r="K23" s="22">
        <f t="shared" si="1"/>
        <v>6.621809204807505E-2</v>
      </c>
      <c r="L23" s="22">
        <f t="shared" si="2"/>
        <v>9.1508080367930233E-3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847561.85490000003</v>
      </c>
      <c r="F24" s="25">
        <f>RA!I28</f>
        <v>58717.306199999999</v>
      </c>
      <c r="G24" s="16">
        <f t="shared" si="0"/>
        <v>788844.54870000004</v>
      </c>
      <c r="H24" s="27">
        <f>RA!J28</f>
        <v>6.9277900911347396</v>
      </c>
      <c r="I24" s="20">
        <f>VLOOKUP(B24,RMS!B:D,3,FALSE)</f>
        <v>847561.85470088501</v>
      </c>
      <c r="J24" s="21">
        <f>VLOOKUP(B24,RMS!B:E,4,FALSE)</f>
        <v>788844.53672475496</v>
      </c>
      <c r="K24" s="22">
        <f t="shared" si="1"/>
        <v>1.991150202229619E-4</v>
      </c>
      <c r="L24" s="22">
        <f t="shared" si="2"/>
        <v>1.1975245084613562E-2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660245.89</v>
      </c>
      <c r="F25" s="25">
        <f>RA!I29</f>
        <v>106227.073</v>
      </c>
      <c r="G25" s="16">
        <f t="shared" si="0"/>
        <v>554018.81700000004</v>
      </c>
      <c r="H25" s="27">
        <f>RA!J29</f>
        <v>16.089016926708901</v>
      </c>
      <c r="I25" s="20">
        <f>VLOOKUP(B25,RMS!B:D,3,FALSE)</f>
        <v>660245.88938230101</v>
      </c>
      <c r="J25" s="21">
        <f>VLOOKUP(B25,RMS!B:E,4,FALSE)</f>
        <v>554018.76171279803</v>
      </c>
      <c r="K25" s="22">
        <f t="shared" si="1"/>
        <v>6.1769899912178516E-4</v>
      </c>
      <c r="L25" s="22">
        <f t="shared" si="2"/>
        <v>5.5287202005274594E-2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1097599.0107</v>
      </c>
      <c r="F26" s="25">
        <f>RA!I30</f>
        <v>184389.75409999999</v>
      </c>
      <c r="G26" s="16">
        <f t="shared" si="0"/>
        <v>913209.25659999996</v>
      </c>
      <c r="H26" s="27">
        <f>RA!J30</f>
        <v>16.799373204828601</v>
      </c>
      <c r="I26" s="20">
        <f>VLOOKUP(B26,RMS!B:D,3,FALSE)</f>
        <v>1097598.99240265</v>
      </c>
      <c r="J26" s="21">
        <f>VLOOKUP(B26,RMS!B:E,4,FALSE)</f>
        <v>913209.24626634002</v>
      </c>
      <c r="K26" s="22">
        <f t="shared" si="1"/>
        <v>1.8297350034117699E-2</v>
      </c>
      <c r="L26" s="22">
        <f t="shared" si="2"/>
        <v>1.0333659942261875E-2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944915.57400000002</v>
      </c>
      <c r="F27" s="25">
        <f>RA!I31</f>
        <v>34333.522299999997</v>
      </c>
      <c r="G27" s="16">
        <f t="shared" si="0"/>
        <v>910582.05170000007</v>
      </c>
      <c r="H27" s="27">
        <f>RA!J31</f>
        <v>3.6335015788405198</v>
      </c>
      <c r="I27" s="20">
        <f>VLOOKUP(B27,RMS!B:D,3,FALSE)</f>
        <v>944915.43843008799</v>
      </c>
      <c r="J27" s="21">
        <f>VLOOKUP(B27,RMS!B:E,4,FALSE)</f>
        <v>910581.71280708001</v>
      </c>
      <c r="K27" s="22">
        <f t="shared" si="1"/>
        <v>0.13556991203222424</v>
      </c>
      <c r="L27" s="22">
        <f t="shared" si="2"/>
        <v>0.33889292005915195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129629.04120000001</v>
      </c>
      <c r="F28" s="25">
        <f>RA!I32</f>
        <v>33324.841500000002</v>
      </c>
      <c r="G28" s="16">
        <f t="shared" si="0"/>
        <v>96304.199699999997</v>
      </c>
      <c r="H28" s="27">
        <f>RA!J32</f>
        <v>25.7078515674465</v>
      </c>
      <c r="I28" s="20">
        <f>VLOOKUP(B28,RMS!B:D,3,FALSE)</f>
        <v>129628.954268837</v>
      </c>
      <c r="J28" s="21">
        <f>VLOOKUP(B28,RMS!B:E,4,FALSE)</f>
        <v>96304.200416094202</v>
      </c>
      <c r="K28" s="22">
        <f t="shared" si="1"/>
        <v>8.6931163008557633E-2</v>
      </c>
      <c r="L28" s="22">
        <f t="shared" si="2"/>
        <v>-7.1609420410823077E-4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149.57310000000001</v>
      </c>
      <c r="F29" s="25">
        <f>RA!I33</f>
        <v>29.398800000000001</v>
      </c>
      <c r="G29" s="16">
        <f t="shared" si="0"/>
        <v>120.17430000000002</v>
      </c>
      <c r="H29" s="27">
        <f>RA!J33</f>
        <v>19.655138524240002</v>
      </c>
      <c r="I29" s="20">
        <f>VLOOKUP(B29,RMS!B:D,3,FALSE)</f>
        <v>149.5728</v>
      </c>
      <c r="J29" s="21">
        <f>VLOOKUP(B29,RMS!B:E,4,FALSE)</f>
        <v>120.1743</v>
      </c>
      <c r="K29" s="22">
        <f t="shared" si="1"/>
        <v>3.0000000000995897E-4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143850.01850000001</v>
      </c>
      <c r="F31" s="25">
        <f>RA!I35</f>
        <v>18050.577700000002</v>
      </c>
      <c r="G31" s="16">
        <f t="shared" si="0"/>
        <v>125799.44080000001</v>
      </c>
      <c r="H31" s="27">
        <f>RA!J35</f>
        <v>12.5481928248761</v>
      </c>
      <c r="I31" s="20">
        <f>VLOOKUP(B31,RMS!B:D,3,FALSE)</f>
        <v>143850.01800000001</v>
      </c>
      <c r="J31" s="21">
        <f>VLOOKUP(B31,RMS!B:E,4,FALSE)</f>
        <v>125799.4454</v>
      </c>
      <c r="K31" s="22">
        <f t="shared" si="1"/>
        <v>4.999999946448952E-4</v>
      </c>
      <c r="L31" s="22">
        <f t="shared" si="2"/>
        <v>-4.5999999856576324E-3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309738.03480000002</v>
      </c>
      <c r="F35" s="25">
        <f>RA!I39</f>
        <v>17167.9964</v>
      </c>
      <c r="G35" s="16">
        <f t="shared" si="0"/>
        <v>292570.03840000002</v>
      </c>
      <c r="H35" s="27">
        <f>RA!J39</f>
        <v>5.5427472480367097</v>
      </c>
      <c r="I35" s="20">
        <f>VLOOKUP(B35,RMS!B:D,3,FALSE)</f>
        <v>309738.03418803401</v>
      </c>
      <c r="J35" s="21">
        <f>VLOOKUP(B35,RMS!B:E,4,FALSE)</f>
        <v>292570.03888888902</v>
      </c>
      <c r="K35" s="22">
        <f t="shared" si="1"/>
        <v>6.1196601018309593E-4</v>
      </c>
      <c r="L35" s="22">
        <f t="shared" si="2"/>
        <v>-4.8888899618759751E-4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358868.06959999999</v>
      </c>
      <c r="F36" s="25">
        <f>RA!I40</f>
        <v>22176.523399999998</v>
      </c>
      <c r="G36" s="16">
        <f t="shared" si="0"/>
        <v>336691.54619999998</v>
      </c>
      <c r="H36" s="27">
        <f>RA!J40</f>
        <v>6.1795755261030303</v>
      </c>
      <c r="I36" s="20">
        <f>VLOOKUP(B36,RMS!B:D,3,FALSE)</f>
        <v>358868.06326666701</v>
      </c>
      <c r="J36" s="21">
        <f>VLOOKUP(B36,RMS!B:E,4,FALSE)</f>
        <v>336691.543279487</v>
      </c>
      <c r="K36" s="22">
        <f t="shared" si="1"/>
        <v>6.3333329744637012E-3</v>
      </c>
      <c r="L36" s="22">
        <f t="shared" si="2"/>
        <v>2.920512983109802E-3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9134.6293000000005</v>
      </c>
      <c r="F39" s="25">
        <f>RA!I43</f>
        <v>2021.7864</v>
      </c>
      <c r="G39" s="16">
        <f t="shared" si="0"/>
        <v>7112.8429000000006</v>
      </c>
      <c r="H39" s="27">
        <f>RA!J43</f>
        <v>22.133206872445299</v>
      </c>
      <c r="I39" s="20">
        <f>VLOOKUP(B39,RMS!B:D,3,FALSE)</f>
        <v>9134.6293775054801</v>
      </c>
      <c r="J39" s="21">
        <f>VLOOKUP(B39,RMS!B:E,4,FALSE)</f>
        <v>7112.8430981015099</v>
      </c>
      <c r="K39" s="22">
        <f t="shared" si="1"/>
        <v>-7.7505479566752911E-5</v>
      </c>
      <c r="L39" s="22">
        <f t="shared" si="2"/>
        <v>-1.9810150934063131E-4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15583855.8551</v>
      </c>
      <c r="E7" s="39">
        <v>18155622</v>
      </c>
      <c r="F7" s="40">
        <v>85.834877235822603</v>
      </c>
      <c r="G7" s="41"/>
      <c r="H7" s="41"/>
      <c r="I7" s="39">
        <v>1903750.72</v>
      </c>
      <c r="J7" s="40">
        <v>12.216172542284999</v>
      </c>
      <c r="K7" s="41"/>
      <c r="L7" s="41"/>
      <c r="M7" s="41"/>
      <c r="N7" s="39">
        <v>448271020.37150002</v>
      </c>
      <c r="O7" s="39">
        <v>3274640322.6086001</v>
      </c>
      <c r="P7" s="39">
        <v>1025593</v>
      </c>
      <c r="Q7" s="39">
        <v>1024986</v>
      </c>
      <c r="R7" s="40">
        <v>5.9220321058051001E-2</v>
      </c>
      <c r="S7" s="39">
        <v>15.1949709632379</v>
      </c>
      <c r="T7" s="39">
        <v>15.7350474192818</v>
      </c>
      <c r="U7" s="42">
        <v>-3.5543105501854102</v>
      </c>
    </row>
    <row r="8" spans="1:23" ht="12" thickBot="1">
      <c r="A8" s="68">
        <v>41513</v>
      </c>
      <c r="B8" s="71" t="s">
        <v>6</v>
      </c>
      <c r="C8" s="72"/>
      <c r="D8" s="43">
        <v>595512.77729999996</v>
      </c>
      <c r="E8" s="43">
        <v>619313</v>
      </c>
      <c r="F8" s="44">
        <v>96.156996106976607</v>
      </c>
      <c r="G8" s="45"/>
      <c r="H8" s="45"/>
      <c r="I8" s="43">
        <v>119852.94190000001</v>
      </c>
      <c r="J8" s="44">
        <v>20.126006774095099</v>
      </c>
      <c r="K8" s="45"/>
      <c r="L8" s="45"/>
      <c r="M8" s="45"/>
      <c r="N8" s="43">
        <v>14435342.3728</v>
      </c>
      <c r="O8" s="43">
        <v>101287520.3132</v>
      </c>
      <c r="P8" s="43">
        <v>30157</v>
      </c>
      <c r="Q8" s="43">
        <v>29955</v>
      </c>
      <c r="R8" s="44">
        <v>0.67434485060924299</v>
      </c>
      <c r="S8" s="43">
        <v>19.747082843120999</v>
      </c>
      <c r="T8" s="43">
        <v>20.157127394425</v>
      </c>
      <c r="U8" s="46">
        <v>-2.0764816482593198</v>
      </c>
    </row>
    <row r="9" spans="1:23" ht="12" thickBot="1">
      <c r="A9" s="69"/>
      <c r="B9" s="71" t="s">
        <v>7</v>
      </c>
      <c r="C9" s="72"/>
      <c r="D9" s="43">
        <v>192160.52679999999</v>
      </c>
      <c r="E9" s="43">
        <v>191730</v>
      </c>
      <c r="F9" s="44">
        <v>100.224548479633</v>
      </c>
      <c r="G9" s="45"/>
      <c r="H9" s="45"/>
      <c r="I9" s="43">
        <v>27754.802800000001</v>
      </c>
      <c r="J9" s="44">
        <v>14.443550536727599</v>
      </c>
      <c r="K9" s="45"/>
      <c r="L9" s="45"/>
      <c r="M9" s="45"/>
      <c r="N9" s="43">
        <v>3827360.5896999999</v>
      </c>
      <c r="O9" s="43">
        <v>19163938.168299999</v>
      </c>
      <c r="P9" s="43">
        <v>10571</v>
      </c>
      <c r="Q9" s="43">
        <v>10638</v>
      </c>
      <c r="R9" s="44">
        <v>-0.62981763489378095</v>
      </c>
      <c r="S9" s="43">
        <v>18.1780840790843</v>
      </c>
      <c r="T9" s="43">
        <v>17.806922147020099</v>
      </c>
      <c r="U9" s="46">
        <v>2.0418099644022898</v>
      </c>
    </row>
    <row r="10" spans="1:23" ht="12" thickBot="1">
      <c r="A10" s="69"/>
      <c r="B10" s="71" t="s">
        <v>8</v>
      </c>
      <c r="C10" s="72"/>
      <c r="D10" s="43">
        <v>159832.6661</v>
      </c>
      <c r="E10" s="43">
        <v>150292</v>
      </c>
      <c r="F10" s="44">
        <v>106.348086458361</v>
      </c>
      <c r="G10" s="45"/>
      <c r="H10" s="45"/>
      <c r="I10" s="43">
        <v>35095.783799999997</v>
      </c>
      <c r="J10" s="44">
        <v>21.957829182453999</v>
      </c>
      <c r="K10" s="45"/>
      <c r="L10" s="45"/>
      <c r="M10" s="45"/>
      <c r="N10" s="43">
        <v>4221095.4517000001</v>
      </c>
      <c r="O10" s="43">
        <v>28595793.351199999</v>
      </c>
      <c r="P10" s="43">
        <v>97015</v>
      </c>
      <c r="Q10" s="43">
        <v>96825</v>
      </c>
      <c r="R10" s="44">
        <v>0.19623031241930999</v>
      </c>
      <c r="S10" s="43">
        <v>1.64750467556563</v>
      </c>
      <c r="T10" s="43">
        <v>1.5897469104053701</v>
      </c>
      <c r="U10" s="46">
        <v>3.5057724580012999</v>
      </c>
    </row>
    <row r="11" spans="1:23" ht="12" thickBot="1">
      <c r="A11" s="69"/>
      <c r="B11" s="71" t="s">
        <v>9</v>
      </c>
      <c r="C11" s="72"/>
      <c r="D11" s="43">
        <v>45295.002699999997</v>
      </c>
      <c r="E11" s="43">
        <v>49195</v>
      </c>
      <c r="F11" s="44">
        <v>92.072370566114401</v>
      </c>
      <c r="G11" s="45"/>
      <c r="H11" s="45"/>
      <c r="I11" s="43">
        <v>9810.5462000000007</v>
      </c>
      <c r="J11" s="44">
        <v>21.659224230491098</v>
      </c>
      <c r="K11" s="45"/>
      <c r="L11" s="45"/>
      <c r="M11" s="45"/>
      <c r="N11" s="43">
        <v>1122719.9103999999</v>
      </c>
      <c r="O11" s="43">
        <v>9531389.3743999992</v>
      </c>
      <c r="P11" s="43">
        <v>2435</v>
      </c>
      <c r="Q11" s="43">
        <v>2410</v>
      </c>
      <c r="R11" s="44">
        <v>1.0373443983402499</v>
      </c>
      <c r="S11" s="43">
        <v>18.601643819301799</v>
      </c>
      <c r="T11" s="43">
        <v>17.652028091286301</v>
      </c>
      <c r="U11" s="46">
        <v>5.1050097359146998</v>
      </c>
    </row>
    <row r="12" spans="1:23" ht="12" thickBot="1">
      <c r="A12" s="69"/>
      <c r="B12" s="71" t="s">
        <v>10</v>
      </c>
      <c r="C12" s="72"/>
      <c r="D12" s="43">
        <v>143610.64790000001</v>
      </c>
      <c r="E12" s="43">
        <v>181794</v>
      </c>
      <c r="F12" s="44">
        <v>78.996362861260593</v>
      </c>
      <c r="G12" s="45"/>
      <c r="H12" s="45"/>
      <c r="I12" s="43">
        <v>9293.8196000000007</v>
      </c>
      <c r="J12" s="44">
        <v>6.4715393572150299</v>
      </c>
      <c r="K12" s="45"/>
      <c r="L12" s="45"/>
      <c r="M12" s="45"/>
      <c r="N12" s="43">
        <v>3992886.9594000001</v>
      </c>
      <c r="O12" s="43">
        <v>32922256.7751</v>
      </c>
      <c r="P12" s="43">
        <v>2049</v>
      </c>
      <c r="Q12" s="43">
        <v>2125</v>
      </c>
      <c r="R12" s="44">
        <v>-3.5764705882352898</v>
      </c>
      <c r="S12" s="43">
        <v>70.088163933626205</v>
      </c>
      <c r="T12" s="43">
        <v>76.109939247058804</v>
      </c>
      <c r="U12" s="46">
        <v>-8.5917150278545193</v>
      </c>
    </row>
    <row r="13" spans="1:23" ht="12" thickBot="1">
      <c r="A13" s="69"/>
      <c r="B13" s="71" t="s">
        <v>11</v>
      </c>
      <c r="C13" s="72"/>
      <c r="D13" s="43">
        <v>315292.70770000003</v>
      </c>
      <c r="E13" s="43">
        <v>344054</v>
      </c>
      <c r="F13" s="44">
        <v>91.640471466688396</v>
      </c>
      <c r="G13" s="45"/>
      <c r="H13" s="45"/>
      <c r="I13" s="43">
        <v>74712.023799999995</v>
      </c>
      <c r="J13" s="44">
        <v>23.6960836630222</v>
      </c>
      <c r="K13" s="45"/>
      <c r="L13" s="45"/>
      <c r="M13" s="45"/>
      <c r="N13" s="43">
        <v>7675776.4902999997</v>
      </c>
      <c r="O13" s="43">
        <v>52516373.858099997</v>
      </c>
      <c r="P13" s="43">
        <v>14171</v>
      </c>
      <c r="Q13" s="43">
        <v>13896</v>
      </c>
      <c r="R13" s="44">
        <v>1.9789867587795</v>
      </c>
      <c r="S13" s="43">
        <v>22.249150215228301</v>
      </c>
      <c r="T13" s="43">
        <v>22.254530462003501</v>
      </c>
      <c r="U13" s="46">
        <v>-2.4181807948283E-2</v>
      </c>
    </row>
    <row r="14" spans="1:23" ht="12" thickBot="1">
      <c r="A14" s="69"/>
      <c r="B14" s="71" t="s">
        <v>12</v>
      </c>
      <c r="C14" s="72"/>
      <c r="D14" s="43">
        <v>117343.5131</v>
      </c>
      <c r="E14" s="43">
        <v>123862</v>
      </c>
      <c r="F14" s="44">
        <v>94.737298848718694</v>
      </c>
      <c r="G14" s="45"/>
      <c r="H14" s="45"/>
      <c r="I14" s="43">
        <v>13040.3938</v>
      </c>
      <c r="J14" s="44">
        <v>11.1130078310226</v>
      </c>
      <c r="K14" s="45"/>
      <c r="L14" s="45"/>
      <c r="M14" s="45"/>
      <c r="N14" s="43">
        <v>3741273.2050000001</v>
      </c>
      <c r="O14" s="43">
        <v>27521300.6439</v>
      </c>
      <c r="P14" s="43">
        <v>2317</v>
      </c>
      <c r="Q14" s="43">
        <v>2450</v>
      </c>
      <c r="R14" s="44">
        <v>-5.4285714285714297</v>
      </c>
      <c r="S14" s="43">
        <v>50.644589167026297</v>
      </c>
      <c r="T14" s="43">
        <v>52.975516653061199</v>
      </c>
      <c r="U14" s="46">
        <v>-4.6025202778276704</v>
      </c>
    </row>
    <row r="15" spans="1:23" ht="12" thickBot="1">
      <c r="A15" s="69"/>
      <c r="B15" s="71" t="s">
        <v>13</v>
      </c>
      <c r="C15" s="72"/>
      <c r="D15" s="43">
        <v>78578.787899999996</v>
      </c>
      <c r="E15" s="43">
        <v>92106</v>
      </c>
      <c r="F15" s="44">
        <v>85.313430069702306</v>
      </c>
      <c r="G15" s="45"/>
      <c r="H15" s="45"/>
      <c r="I15" s="43">
        <v>10094.0987</v>
      </c>
      <c r="J15" s="44">
        <v>12.8458315147923</v>
      </c>
      <c r="K15" s="45"/>
      <c r="L15" s="45"/>
      <c r="M15" s="45"/>
      <c r="N15" s="43">
        <v>2441684.0142000001</v>
      </c>
      <c r="O15" s="43">
        <v>19619976.186799999</v>
      </c>
      <c r="P15" s="43">
        <v>3898</v>
      </c>
      <c r="Q15" s="43">
        <v>3967</v>
      </c>
      <c r="R15" s="44">
        <v>-1.7393496344845001</v>
      </c>
      <c r="S15" s="43">
        <v>20.158744971780401</v>
      </c>
      <c r="T15" s="43">
        <v>22.364114570204201</v>
      </c>
      <c r="U15" s="46">
        <v>-10.9400143784299</v>
      </c>
    </row>
    <row r="16" spans="1:23" ht="12" thickBot="1">
      <c r="A16" s="69"/>
      <c r="B16" s="71" t="s">
        <v>14</v>
      </c>
      <c r="C16" s="72"/>
      <c r="D16" s="43">
        <v>808501.95129999996</v>
      </c>
      <c r="E16" s="43">
        <v>860334</v>
      </c>
      <c r="F16" s="44">
        <v>93.975357396081094</v>
      </c>
      <c r="G16" s="45"/>
      <c r="H16" s="45"/>
      <c r="I16" s="43">
        <v>92367.896599999993</v>
      </c>
      <c r="J16" s="44">
        <v>11.4245731196419</v>
      </c>
      <c r="K16" s="45"/>
      <c r="L16" s="45"/>
      <c r="M16" s="45"/>
      <c r="N16" s="43">
        <v>23341951.171100002</v>
      </c>
      <c r="O16" s="43">
        <v>202761540.1913</v>
      </c>
      <c r="P16" s="43">
        <v>65362</v>
      </c>
      <c r="Q16" s="43">
        <v>62439</v>
      </c>
      <c r="R16" s="44">
        <v>4.6813690161597599</v>
      </c>
      <c r="S16" s="43">
        <v>12.3696023882378</v>
      </c>
      <c r="T16" s="43">
        <v>12.842443112477801</v>
      </c>
      <c r="U16" s="46">
        <v>-3.8226024523600501</v>
      </c>
    </row>
    <row r="17" spans="1:21" ht="12" thickBot="1">
      <c r="A17" s="69"/>
      <c r="B17" s="71" t="s">
        <v>15</v>
      </c>
      <c r="C17" s="72"/>
      <c r="D17" s="43">
        <v>512643.19620000001</v>
      </c>
      <c r="E17" s="43">
        <v>654560</v>
      </c>
      <c r="F17" s="44">
        <v>78.3187478917135</v>
      </c>
      <c r="G17" s="45"/>
      <c r="H17" s="45"/>
      <c r="I17" s="43">
        <v>89033.91</v>
      </c>
      <c r="J17" s="44">
        <v>17.367617606157602</v>
      </c>
      <c r="K17" s="45"/>
      <c r="L17" s="45"/>
      <c r="M17" s="45"/>
      <c r="N17" s="43">
        <v>15226168.5495</v>
      </c>
      <c r="O17" s="43">
        <v>118273652.2959</v>
      </c>
      <c r="P17" s="43">
        <v>15715</v>
      </c>
      <c r="Q17" s="43">
        <v>15299</v>
      </c>
      <c r="R17" s="44">
        <v>2.71913196940976</v>
      </c>
      <c r="S17" s="43">
        <v>32.621266064269797</v>
      </c>
      <c r="T17" s="43">
        <v>38.262047767828001</v>
      </c>
      <c r="U17" s="46">
        <v>-17.291731389102999</v>
      </c>
    </row>
    <row r="18" spans="1:21" ht="12" thickBot="1">
      <c r="A18" s="69"/>
      <c r="B18" s="71" t="s">
        <v>16</v>
      </c>
      <c r="C18" s="72"/>
      <c r="D18" s="43">
        <v>1605662.7969</v>
      </c>
      <c r="E18" s="43">
        <v>1723663</v>
      </c>
      <c r="F18" s="44">
        <v>93.154102449260705</v>
      </c>
      <c r="G18" s="45"/>
      <c r="H18" s="45"/>
      <c r="I18" s="43">
        <v>232537.43520000001</v>
      </c>
      <c r="J18" s="44">
        <v>14.4823331305273</v>
      </c>
      <c r="K18" s="45"/>
      <c r="L18" s="45"/>
      <c r="M18" s="45"/>
      <c r="N18" s="43">
        <v>48651137.147200003</v>
      </c>
      <c r="O18" s="43">
        <v>381534291.61320001</v>
      </c>
      <c r="P18" s="43">
        <v>92551</v>
      </c>
      <c r="Q18" s="43">
        <v>93108</v>
      </c>
      <c r="R18" s="44">
        <v>-0.59823001245864504</v>
      </c>
      <c r="S18" s="43">
        <v>17.348951355468898</v>
      </c>
      <c r="T18" s="43">
        <v>17.530120889719498</v>
      </c>
      <c r="U18" s="46">
        <v>-1.04426792454796</v>
      </c>
    </row>
    <row r="19" spans="1:21" ht="12" thickBot="1">
      <c r="A19" s="69"/>
      <c r="B19" s="71" t="s">
        <v>17</v>
      </c>
      <c r="C19" s="72"/>
      <c r="D19" s="43">
        <v>470257.52510000003</v>
      </c>
      <c r="E19" s="43">
        <v>539812</v>
      </c>
      <c r="F19" s="44">
        <v>87.115055815728397</v>
      </c>
      <c r="G19" s="45"/>
      <c r="H19" s="45"/>
      <c r="I19" s="43">
        <v>51604.757100000003</v>
      </c>
      <c r="J19" s="44">
        <v>10.9737227679719</v>
      </c>
      <c r="K19" s="45"/>
      <c r="L19" s="45"/>
      <c r="M19" s="45"/>
      <c r="N19" s="43">
        <v>13952523.2203</v>
      </c>
      <c r="O19" s="43">
        <v>133405032.5686</v>
      </c>
      <c r="P19" s="43">
        <v>10907</v>
      </c>
      <c r="Q19" s="43">
        <v>10806</v>
      </c>
      <c r="R19" s="44">
        <v>0.93466592633721901</v>
      </c>
      <c r="S19" s="43">
        <v>43.115203548180098</v>
      </c>
      <c r="T19" s="43">
        <v>47.722719433648003</v>
      </c>
      <c r="U19" s="46">
        <v>-10.6865224011273</v>
      </c>
    </row>
    <row r="20" spans="1:21" ht="12" thickBot="1">
      <c r="A20" s="69"/>
      <c r="B20" s="71" t="s">
        <v>18</v>
      </c>
      <c r="C20" s="72"/>
      <c r="D20" s="43">
        <v>675679.22930000001</v>
      </c>
      <c r="E20" s="43">
        <v>1066535</v>
      </c>
      <c r="F20" s="44">
        <v>63.352747851688001</v>
      </c>
      <c r="G20" s="45"/>
      <c r="H20" s="45"/>
      <c r="I20" s="43">
        <v>45983.807800000002</v>
      </c>
      <c r="J20" s="44">
        <v>6.8055677614419201</v>
      </c>
      <c r="K20" s="45"/>
      <c r="L20" s="45"/>
      <c r="M20" s="45"/>
      <c r="N20" s="43">
        <v>25185250.004500002</v>
      </c>
      <c r="O20" s="43">
        <v>205612514.20050001</v>
      </c>
      <c r="P20" s="43">
        <v>34035</v>
      </c>
      <c r="Q20" s="43">
        <v>34779</v>
      </c>
      <c r="R20" s="44">
        <v>-2.1392219442767102</v>
      </c>
      <c r="S20" s="43">
        <v>19.852482130160102</v>
      </c>
      <c r="T20" s="43">
        <v>20.184998648609799</v>
      </c>
      <c r="U20" s="46">
        <v>-1.6749367473022501</v>
      </c>
    </row>
    <row r="21" spans="1:21" ht="12" thickBot="1">
      <c r="A21" s="69"/>
      <c r="B21" s="71" t="s">
        <v>19</v>
      </c>
      <c r="C21" s="72"/>
      <c r="D21" s="43">
        <v>328775.98550000001</v>
      </c>
      <c r="E21" s="43">
        <v>351972</v>
      </c>
      <c r="F21" s="44">
        <v>93.409698924914494</v>
      </c>
      <c r="G21" s="45"/>
      <c r="H21" s="45"/>
      <c r="I21" s="43">
        <v>38179.750999999997</v>
      </c>
      <c r="J21" s="44">
        <v>11.612694565248299</v>
      </c>
      <c r="K21" s="45"/>
      <c r="L21" s="45"/>
      <c r="M21" s="45"/>
      <c r="N21" s="43">
        <v>9916434.1719000004</v>
      </c>
      <c r="O21" s="43">
        <v>81570280.467899993</v>
      </c>
      <c r="P21" s="43">
        <v>30732</v>
      </c>
      <c r="Q21" s="43">
        <v>34449</v>
      </c>
      <c r="R21" s="44">
        <v>-10.789863276147299</v>
      </c>
      <c r="S21" s="43">
        <v>10.6981643075622</v>
      </c>
      <c r="T21" s="43">
        <v>10.831131908038</v>
      </c>
      <c r="U21" s="46">
        <v>-1.2429010870755599</v>
      </c>
    </row>
    <row r="22" spans="1:21" ht="12" thickBot="1">
      <c r="A22" s="69"/>
      <c r="B22" s="71" t="s">
        <v>20</v>
      </c>
      <c r="C22" s="72"/>
      <c r="D22" s="43">
        <v>1157632.7087000001</v>
      </c>
      <c r="E22" s="43">
        <v>981445</v>
      </c>
      <c r="F22" s="44">
        <v>117.95186777659499</v>
      </c>
      <c r="G22" s="45"/>
      <c r="H22" s="45"/>
      <c r="I22" s="43">
        <v>127827.9544</v>
      </c>
      <c r="J22" s="44">
        <v>11.042185784777001</v>
      </c>
      <c r="K22" s="45"/>
      <c r="L22" s="45"/>
      <c r="M22" s="45"/>
      <c r="N22" s="43">
        <v>32697697.979499999</v>
      </c>
      <c r="O22" s="43">
        <v>208031679.76499999</v>
      </c>
      <c r="P22" s="43">
        <v>81873</v>
      </c>
      <c r="Q22" s="43">
        <v>80541</v>
      </c>
      <c r="R22" s="44">
        <v>1.6538160688345001</v>
      </c>
      <c r="S22" s="43">
        <v>14.1393708389823</v>
      </c>
      <c r="T22" s="43">
        <v>14.340429861809501</v>
      </c>
      <c r="U22" s="46">
        <v>-1.42197998140671</v>
      </c>
    </row>
    <row r="23" spans="1:21" ht="12" thickBot="1">
      <c r="A23" s="69"/>
      <c r="B23" s="71" t="s">
        <v>21</v>
      </c>
      <c r="C23" s="72"/>
      <c r="D23" s="43">
        <v>2649761.4454999999</v>
      </c>
      <c r="E23" s="43">
        <v>2726806</v>
      </c>
      <c r="F23" s="44">
        <v>97.174549472899798</v>
      </c>
      <c r="G23" s="45"/>
      <c r="H23" s="45"/>
      <c r="I23" s="43">
        <v>217970.0343</v>
      </c>
      <c r="J23" s="44">
        <v>8.2260248246185004</v>
      </c>
      <c r="K23" s="45"/>
      <c r="L23" s="45"/>
      <c r="M23" s="45"/>
      <c r="N23" s="43">
        <v>67840179.404200003</v>
      </c>
      <c r="O23" s="43">
        <v>545365741.43830001</v>
      </c>
      <c r="P23" s="43">
        <v>89829</v>
      </c>
      <c r="Q23" s="43">
        <v>90531</v>
      </c>
      <c r="R23" s="44">
        <v>-0.775424992543994</v>
      </c>
      <c r="S23" s="43">
        <v>29.4978397343842</v>
      </c>
      <c r="T23" s="43">
        <v>33.1542971943312</v>
      </c>
      <c r="U23" s="46">
        <v>-12.395678778079599</v>
      </c>
    </row>
    <row r="24" spans="1:21" ht="12" thickBot="1">
      <c r="A24" s="69"/>
      <c r="B24" s="71" t="s">
        <v>22</v>
      </c>
      <c r="C24" s="72"/>
      <c r="D24" s="43">
        <v>305837.17619999999</v>
      </c>
      <c r="E24" s="43">
        <v>386952</v>
      </c>
      <c r="F24" s="44">
        <v>79.037497208956097</v>
      </c>
      <c r="G24" s="45"/>
      <c r="H24" s="45"/>
      <c r="I24" s="43">
        <v>38568.202400000002</v>
      </c>
      <c r="J24" s="44">
        <v>12.610697914232199</v>
      </c>
      <c r="K24" s="45"/>
      <c r="L24" s="45"/>
      <c r="M24" s="45"/>
      <c r="N24" s="43">
        <v>9107452.9224999994</v>
      </c>
      <c r="O24" s="43">
        <v>49067785.149599999</v>
      </c>
      <c r="P24" s="43">
        <v>35145</v>
      </c>
      <c r="Q24" s="43">
        <v>35209</v>
      </c>
      <c r="R24" s="44">
        <v>-0.18177170609787699</v>
      </c>
      <c r="S24" s="43">
        <v>8.7021532565087494</v>
      </c>
      <c r="T24" s="43">
        <v>8.5522318725325892</v>
      </c>
      <c r="U24" s="46">
        <v>1.7228079023318199</v>
      </c>
    </row>
    <row r="25" spans="1:21" ht="12" thickBot="1">
      <c r="A25" s="69"/>
      <c r="B25" s="71" t="s">
        <v>23</v>
      </c>
      <c r="C25" s="72"/>
      <c r="D25" s="43">
        <v>196100.00719999999</v>
      </c>
      <c r="E25" s="43">
        <v>303348</v>
      </c>
      <c r="F25" s="44">
        <v>64.6452283186307</v>
      </c>
      <c r="G25" s="45"/>
      <c r="H25" s="45"/>
      <c r="I25" s="43">
        <v>21075.491000000002</v>
      </c>
      <c r="J25" s="44">
        <v>10.7473178103993</v>
      </c>
      <c r="K25" s="45"/>
      <c r="L25" s="45"/>
      <c r="M25" s="45"/>
      <c r="N25" s="43">
        <v>6154015.0499</v>
      </c>
      <c r="O25" s="43">
        <v>39087122.254699998</v>
      </c>
      <c r="P25" s="43">
        <v>17138</v>
      </c>
      <c r="Q25" s="43">
        <v>15700</v>
      </c>
      <c r="R25" s="44">
        <v>9.1592356687897993</v>
      </c>
      <c r="S25" s="43">
        <v>11.4424091025791</v>
      </c>
      <c r="T25" s="43">
        <v>11.4583313949045</v>
      </c>
      <c r="U25" s="46">
        <v>-0.139151573612283</v>
      </c>
    </row>
    <row r="26" spans="1:21" ht="12" thickBot="1">
      <c r="A26" s="69"/>
      <c r="B26" s="71" t="s">
        <v>24</v>
      </c>
      <c r="C26" s="72"/>
      <c r="D26" s="43">
        <v>439697.86979999999</v>
      </c>
      <c r="E26" s="43">
        <v>486834</v>
      </c>
      <c r="F26" s="44">
        <v>90.317822871861907</v>
      </c>
      <c r="G26" s="45"/>
      <c r="H26" s="45"/>
      <c r="I26" s="43">
        <v>82604.890400000004</v>
      </c>
      <c r="J26" s="44">
        <v>18.786738820812001</v>
      </c>
      <c r="K26" s="45"/>
      <c r="L26" s="45"/>
      <c r="M26" s="45"/>
      <c r="N26" s="43">
        <v>14655008.1184</v>
      </c>
      <c r="O26" s="43">
        <v>97874541.1373</v>
      </c>
      <c r="P26" s="43">
        <v>36700</v>
      </c>
      <c r="Q26" s="43">
        <v>36272</v>
      </c>
      <c r="R26" s="44">
        <v>1.1799735333039201</v>
      </c>
      <c r="S26" s="43">
        <v>11.980868386920999</v>
      </c>
      <c r="T26" s="43">
        <v>11.924361218019399</v>
      </c>
      <c r="U26" s="46">
        <v>0.47164501834656902</v>
      </c>
    </row>
    <row r="27" spans="1:21" ht="12" thickBot="1">
      <c r="A27" s="69"/>
      <c r="B27" s="71" t="s">
        <v>25</v>
      </c>
      <c r="C27" s="72"/>
      <c r="D27" s="43">
        <v>283987.63780000003</v>
      </c>
      <c r="E27" s="43">
        <v>315747</v>
      </c>
      <c r="F27" s="44">
        <v>89.941515770537805</v>
      </c>
      <c r="G27" s="45"/>
      <c r="H27" s="45"/>
      <c r="I27" s="43">
        <v>89903.399399999995</v>
      </c>
      <c r="J27" s="44">
        <v>31.657504564799002</v>
      </c>
      <c r="K27" s="45"/>
      <c r="L27" s="45"/>
      <c r="M27" s="45"/>
      <c r="N27" s="43">
        <v>7457799.8674999997</v>
      </c>
      <c r="O27" s="43">
        <v>46572374.131399997</v>
      </c>
      <c r="P27" s="43">
        <v>40831</v>
      </c>
      <c r="Q27" s="43">
        <v>40937</v>
      </c>
      <c r="R27" s="44">
        <v>-0.25893446026821199</v>
      </c>
      <c r="S27" s="43">
        <v>6.9551967328745299</v>
      </c>
      <c r="T27" s="43">
        <v>7.1102972494320502</v>
      </c>
      <c r="U27" s="46">
        <v>-2.2299946718174199</v>
      </c>
    </row>
    <row r="28" spans="1:21" ht="12" thickBot="1">
      <c r="A28" s="69"/>
      <c r="B28" s="71" t="s">
        <v>26</v>
      </c>
      <c r="C28" s="72"/>
      <c r="D28" s="43">
        <v>847561.85490000003</v>
      </c>
      <c r="E28" s="43">
        <v>889440</v>
      </c>
      <c r="F28" s="44">
        <v>95.291627866972505</v>
      </c>
      <c r="G28" s="45"/>
      <c r="H28" s="45"/>
      <c r="I28" s="43">
        <v>58717.306199999999</v>
      </c>
      <c r="J28" s="44">
        <v>6.9277900911347396</v>
      </c>
      <c r="K28" s="45"/>
      <c r="L28" s="45"/>
      <c r="M28" s="45"/>
      <c r="N28" s="43">
        <v>25209787.996199999</v>
      </c>
      <c r="O28" s="43">
        <v>152656368.759</v>
      </c>
      <c r="P28" s="43">
        <v>48801</v>
      </c>
      <c r="Q28" s="43">
        <v>47774</v>
      </c>
      <c r="R28" s="44">
        <v>2.1497048603843099</v>
      </c>
      <c r="S28" s="43">
        <v>17.367714901334001</v>
      </c>
      <c r="T28" s="43">
        <v>17.490553600284699</v>
      </c>
      <c r="U28" s="46">
        <v>-0.70728187126821596</v>
      </c>
    </row>
    <row r="29" spans="1:21" ht="12" thickBot="1">
      <c r="A29" s="69"/>
      <c r="B29" s="71" t="s">
        <v>27</v>
      </c>
      <c r="C29" s="72"/>
      <c r="D29" s="43">
        <v>660245.89</v>
      </c>
      <c r="E29" s="43">
        <v>613805</v>
      </c>
      <c r="F29" s="44">
        <v>107.566065770074</v>
      </c>
      <c r="G29" s="45"/>
      <c r="H29" s="45"/>
      <c r="I29" s="43">
        <v>106227.073</v>
      </c>
      <c r="J29" s="44">
        <v>16.089016926708901</v>
      </c>
      <c r="K29" s="45"/>
      <c r="L29" s="45"/>
      <c r="M29" s="45"/>
      <c r="N29" s="43">
        <v>18678928.8259</v>
      </c>
      <c r="O29" s="43">
        <v>123774198.01970001</v>
      </c>
      <c r="P29" s="43">
        <v>101402</v>
      </c>
      <c r="Q29" s="43">
        <v>101055</v>
      </c>
      <c r="R29" s="44">
        <v>0.34337736875957903</v>
      </c>
      <c r="S29" s="43">
        <v>6.5111722648468504</v>
      </c>
      <c r="T29" s="43">
        <v>6.5248108436000196</v>
      </c>
      <c r="U29" s="46">
        <v>-0.20946425925182699</v>
      </c>
    </row>
    <row r="30" spans="1:21" ht="12" thickBot="1">
      <c r="A30" s="69"/>
      <c r="B30" s="71" t="s">
        <v>28</v>
      </c>
      <c r="C30" s="72"/>
      <c r="D30" s="43">
        <v>1097599.0107</v>
      </c>
      <c r="E30" s="43">
        <v>1116209</v>
      </c>
      <c r="F30" s="44">
        <v>98.332750470565998</v>
      </c>
      <c r="G30" s="45"/>
      <c r="H30" s="45"/>
      <c r="I30" s="43">
        <v>184389.75409999999</v>
      </c>
      <c r="J30" s="44">
        <v>16.799373204828601</v>
      </c>
      <c r="K30" s="45"/>
      <c r="L30" s="45"/>
      <c r="M30" s="45"/>
      <c r="N30" s="43">
        <v>33807436.998000003</v>
      </c>
      <c r="O30" s="43">
        <v>225735424.2396</v>
      </c>
      <c r="P30" s="43">
        <v>84341</v>
      </c>
      <c r="Q30" s="43">
        <v>83333</v>
      </c>
      <c r="R30" s="44">
        <v>1.2096048384193601</v>
      </c>
      <c r="S30" s="43">
        <v>13.0138249570197</v>
      </c>
      <c r="T30" s="43">
        <v>12.9316232932932</v>
      </c>
      <c r="U30" s="46">
        <v>0.63164875813243104</v>
      </c>
    </row>
    <row r="31" spans="1:21" ht="12" thickBot="1">
      <c r="A31" s="69"/>
      <c r="B31" s="71" t="s">
        <v>29</v>
      </c>
      <c r="C31" s="72"/>
      <c r="D31" s="43">
        <v>944915.57400000002</v>
      </c>
      <c r="E31" s="43">
        <v>823908</v>
      </c>
      <c r="F31" s="44">
        <v>114.687025007646</v>
      </c>
      <c r="G31" s="45"/>
      <c r="H31" s="45"/>
      <c r="I31" s="43">
        <v>34333.522299999997</v>
      </c>
      <c r="J31" s="44">
        <v>3.6335015788405198</v>
      </c>
      <c r="K31" s="45"/>
      <c r="L31" s="45"/>
      <c r="M31" s="45"/>
      <c r="N31" s="43">
        <v>26255314.116099998</v>
      </c>
      <c r="O31" s="43">
        <v>183064485.845</v>
      </c>
      <c r="P31" s="43">
        <v>35176</v>
      </c>
      <c r="Q31" s="43">
        <v>36966</v>
      </c>
      <c r="R31" s="44">
        <v>-4.8422875074392699</v>
      </c>
      <c r="S31" s="43">
        <v>26.862507789401899</v>
      </c>
      <c r="T31" s="43">
        <v>25.625595706865798</v>
      </c>
      <c r="U31" s="46">
        <v>4.6046039045695402</v>
      </c>
    </row>
    <row r="32" spans="1:21" ht="12" thickBot="1">
      <c r="A32" s="69"/>
      <c r="B32" s="71" t="s">
        <v>30</v>
      </c>
      <c r="C32" s="72"/>
      <c r="D32" s="43">
        <v>129629.04120000001</v>
      </c>
      <c r="E32" s="43">
        <v>141876</v>
      </c>
      <c r="F32" s="44">
        <v>91.367843187008404</v>
      </c>
      <c r="G32" s="45"/>
      <c r="H32" s="45"/>
      <c r="I32" s="43">
        <v>33324.841500000002</v>
      </c>
      <c r="J32" s="44">
        <v>25.7078515674465</v>
      </c>
      <c r="K32" s="45"/>
      <c r="L32" s="45"/>
      <c r="M32" s="45"/>
      <c r="N32" s="43">
        <v>3792271.1318999999</v>
      </c>
      <c r="O32" s="43">
        <v>26056012.147999998</v>
      </c>
      <c r="P32" s="43">
        <v>27848</v>
      </c>
      <c r="Q32" s="43">
        <v>28498</v>
      </c>
      <c r="R32" s="44">
        <v>-2.2808618148641999</v>
      </c>
      <c r="S32" s="43">
        <v>4.6548779517380101</v>
      </c>
      <c r="T32" s="43">
        <v>4.7101357112779896</v>
      </c>
      <c r="U32" s="46">
        <v>-1.1870936276502699</v>
      </c>
    </row>
    <row r="33" spans="1:21" ht="12" thickBot="1">
      <c r="A33" s="69"/>
      <c r="B33" s="71" t="s">
        <v>31</v>
      </c>
      <c r="C33" s="72"/>
      <c r="D33" s="43">
        <v>149.57310000000001</v>
      </c>
      <c r="E33" s="45"/>
      <c r="F33" s="45"/>
      <c r="G33" s="45"/>
      <c r="H33" s="45"/>
      <c r="I33" s="43">
        <v>29.398800000000001</v>
      </c>
      <c r="J33" s="44">
        <v>19.655138524240002</v>
      </c>
      <c r="K33" s="45"/>
      <c r="L33" s="45"/>
      <c r="M33" s="45"/>
      <c r="N33" s="43">
        <v>4073.6713</v>
      </c>
      <c r="O33" s="43">
        <v>19947.061000000002</v>
      </c>
      <c r="P33" s="43">
        <v>28</v>
      </c>
      <c r="Q33" s="43">
        <v>22</v>
      </c>
      <c r="R33" s="44">
        <v>27.272727272727298</v>
      </c>
      <c r="S33" s="43">
        <v>5.3418964285714301</v>
      </c>
      <c r="T33" s="43">
        <v>-0.147613636363636</v>
      </c>
      <c r="U33" s="46">
        <v>102.76331895119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143850.01850000001</v>
      </c>
      <c r="E35" s="43">
        <v>145392</v>
      </c>
      <c r="F35" s="44">
        <v>98.939431674369999</v>
      </c>
      <c r="G35" s="45"/>
      <c r="H35" s="45"/>
      <c r="I35" s="43">
        <v>18050.577700000002</v>
      </c>
      <c r="J35" s="44">
        <v>12.5481928248761</v>
      </c>
      <c r="K35" s="45"/>
      <c r="L35" s="45"/>
      <c r="M35" s="45"/>
      <c r="N35" s="43">
        <v>4556900.4989</v>
      </c>
      <c r="O35" s="43">
        <v>16189224.842900001</v>
      </c>
      <c r="P35" s="43">
        <v>12003</v>
      </c>
      <c r="Q35" s="43">
        <v>12463</v>
      </c>
      <c r="R35" s="44">
        <v>-3.6909251384097002</v>
      </c>
      <c r="S35" s="43">
        <v>11.9845054153128</v>
      </c>
      <c r="T35" s="43">
        <v>11.6823613255235</v>
      </c>
      <c r="U35" s="46">
        <v>2.52112272737793</v>
      </c>
    </row>
    <row r="36" spans="1:21" ht="12" customHeight="1" thickBot="1">
      <c r="A36" s="69"/>
      <c r="B36" s="71" t="s">
        <v>41</v>
      </c>
      <c r="C36" s="72"/>
      <c r="D36" s="45"/>
      <c r="E36" s="43">
        <v>614235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263685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286869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309738.03480000002</v>
      </c>
      <c r="E39" s="43">
        <v>374807</v>
      </c>
      <c r="F39" s="44">
        <v>82.639340994164996</v>
      </c>
      <c r="G39" s="45"/>
      <c r="H39" s="45"/>
      <c r="I39" s="43">
        <v>17167.9964</v>
      </c>
      <c r="J39" s="44">
        <v>5.5427472480367097</v>
      </c>
      <c r="K39" s="45"/>
      <c r="L39" s="45"/>
      <c r="M39" s="45"/>
      <c r="N39" s="43">
        <v>9114663.0795000009</v>
      </c>
      <c r="O39" s="43">
        <v>61480665.066500001</v>
      </c>
      <c r="P39" s="43">
        <v>503</v>
      </c>
      <c r="Q39" s="43">
        <v>501</v>
      </c>
      <c r="R39" s="44">
        <v>0.399201596806398</v>
      </c>
      <c r="S39" s="43">
        <v>615.781381312127</v>
      </c>
      <c r="T39" s="43">
        <v>612.54670379241497</v>
      </c>
      <c r="U39" s="46">
        <v>0.52529641490939205</v>
      </c>
    </row>
    <row r="40" spans="1:21" ht="12" thickBot="1">
      <c r="A40" s="69"/>
      <c r="B40" s="71" t="s">
        <v>34</v>
      </c>
      <c r="C40" s="72"/>
      <c r="D40" s="43">
        <v>358868.06959999999</v>
      </c>
      <c r="E40" s="43">
        <v>493304</v>
      </c>
      <c r="F40" s="44">
        <v>72.747853169647897</v>
      </c>
      <c r="G40" s="45"/>
      <c r="H40" s="45"/>
      <c r="I40" s="43">
        <v>22176.523399999998</v>
      </c>
      <c r="J40" s="44">
        <v>6.1795755261030303</v>
      </c>
      <c r="K40" s="45"/>
      <c r="L40" s="45"/>
      <c r="M40" s="45"/>
      <c r="N40" s="43">
        <v>10406683.915200001</v>
      </c>
      <c r="O40" s="43">
        <v>77925524.422000006</v>
      </c>
      <c r="P40" s="43">
        <v>2038</v>
      </c>
      <c r="Q40" s="43">
        <v>2011</v>
      </c>
      <c r="R40" s="44">
        <v>1.34261561412232</v>
      </c>
      <c r="S40" s="43">
        <v>176.08835603532901</v>
      </c>
      <c r="T40" s="43">
        <v>174.184929388364</v>
      </c>
      <c r="U40" s="46">
        <v>1.0809497514888899</v>
      </c>
    </row>
    <row r="41" spans="1:21" ht="12" thickBot="1">
      <c r="A41" s="69"/>
      <c r="B41" s="71" t="s">
        <v>44</v>
      </c>
      <c r="C41" s="72"/>
      <c r="D41" s="45"/>
      <c r="E41" s="43">
        <v>167432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74306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9134.6293000000005</v>
      </c>
      <c r="E43" s="49"/>
      <c r="F43" s="49"/>
      <c r="G43" s="49"/>
      <c r="H43" s="49"/>
      <c r="I43" s="48">
        <v>2021.7864</v>
      </c>
      <c r="J43" s="50">
        <v>22.133206872445299</v>
      </c>
      <c r="K43" s="49"/>
      <c r="L43" s="49"/>
      <c r="M43" s="49"/>
      <c r="N43" s="48">
        <v>801199.6385</v>
      </c>
      <c r="O43" s="48">
        <v>7423342.4201999996</v>
      </c>
      <c r="P43" s="48">
        <v>22</v>
      </c>
      <c r="Q43" s="48">
        <v>27</v>
      </c>
      <c r="R43" s="50">
        <v>-18.518518518518501</v>
      </c>
      <c r="S43" s="48">
        <v>415.210422727273</v>
      </c>
      <c r="T43" s="48">
        <v>770.14235555555604</v>
      </c>
      <c r="U43" s="51">
        <v>-85.482423706260505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62328</v>
      </c>
      <c r="D2" s="54">
        <v>595513.36359401699</v>
      </c>
      <c r="E2" s="54">
        <v>475659.83042820502</v>
      </c>
      <c r="F2" s="54">
        <v>119853.533165812</v>
      </c>
      <c r="G2" s="54">
        <v>475659.83042820502</v>
      </c>
      <c r="H2" s="54">
        <v>0.20126086246407099</v>
      </c>
    </row>
    <row r="3" spans="1:8" ht="14.25">
      <c r="A3" s="54">
        <v>2</v>
      </c>
      <c r="B3" s="55">
        <v>13</v>
      </c>
      <c r="C3" s="54">
        <v>28326.164000000001</v>
      </c>
      <c r="D3" s="54">
        <v>192160.621233969</v>
      </c>
      <c r="E3" s="54">
        <v>164405.71663131399</v>
      </c>
      <c r="F3" s="54">
        <v>27754.9046026549</v>
      </c>
      <c r="G3" s="54">
        <v>164405.71663131399</v>
      </c>
      <c r="H3" s="54">
        <v>0.14443596416594301</v>
      </c>
    </row>
    <row r="4" spans="1:8" ht="14.25">
      <c r="A4" s="54">
        <v>3</v>
      </c>
      <c r="B4" s="55">
        <v>14</v>
      </c>
      <c r="C4" s="54">
        <v>115575</v>
      </c>
      <c r="D4" s="54">
        <v>159835.01983076899</v>
      </c>
      <c r="E4" s="54">
        <v>124736.882646154</v>
      </c>
      <c r="F4" s="54">
        <v>35098.1371846154</v>
      </c>
      <c r="G4" s="54">
        <v>124736.882646154</v>
      </c>
      <c r="H4" s="54">
        <v>0.21958978215022401</v>
      </c>
    </row>
    <row r="5" spans="1:8" ht="14.25">
      <c r="A5" s="54">
        <v>4</v>
      </c>
      <c r="B5" s="55">
        <v>15</v>
      </c>
      <c r="C5" s="54">
        <v>3015</v>
      </c>
      <c r="D5" s="54">
        <v>45295.026487179501</v>
      </c>
      <c r="E5" s="54">
        <v>35484.456489743599</v>
      </c>
      <c r="F5" s="54">
        <v>9810.5699974358995</v>
      </c>
      <c r="G5" s="54">
        <v>35484.456489743599</v>
      </c>
      <c r="H5" s="54">
        <v>0.216592653946515</v>
      </c>
    </row>
    <row r="6" spans="1:8" ht="14.25">
      <c r="A6" s="54">
        <v>5</v>
      </c>
      <c r="B6" s="55">
        <v>16</v>
      </c>
      <c r="C6" s="54">
        <v>2968</v>
      </c>
      <c r="D6" s="54">
        <v>143610.66277008501</v>
      </c>
      <c r="E6" s="54">
        <v>134316.82654444399</v>
      </c>
      <c r="F6" s="54">
        <v>9293.8362256410292</v>
      </c>
      <c r="G6" s="54">
        <v>134316.82654444399</v>
      </c>
      <c r="H6" s="54">
        <v>6.47155026400794E-2</v>
      </c>
    </row>
    <row r="7" spans="1:8" ht="14.25">
      <c r="A7" s="54">
        <v>6</v>
      </c>
      <c r="B7" s="55">
        <v>17</v>
      </c>
      <c r="C7" s="54">
        <v>22676</v>
      </c>
      <c r="D7" s="54">
        <v>315292.96031367499</v>
      </c>
      <c r="E7" s="54">
        <v>240580.683320513</v>
      </c>
      <c r="F7" s="54">
        <v>74712.276993162406</v>
      </c>
      <c r="G7" s="54">
        <v>240580.683320513</v>
      </c>
      <c r="H7" s="54">
        <v>0.23696144981744399</v>
      </c>
    </row>
    <row r="8" spans="1:8" ht="14.25">
      <c r="A8" s="54">
        <v>7</v>
      </c>
      <c r="B8" s="55">
        <v>18</v>
      </c>
      <c r="C8" s="54">
        <v>38644</v>
      </c>
      <c r="D8" s="54">
        <v>117343.50584786299</v>
      </c>
      <c r="E8" s="54">
        <v>104303.119464957</v>
      </c>
      <c r="F8" s="54">
        <v>13040.386382905999</v>
      </c>
      <c r="G8" s="54">
        <v>104303.119464957</v>
      </c>
      <c r="H8" s="54">
        <v>0.111130021969967</v>
      </c>
    </row>
    <row r="9" spans="1:8" ht="14.25">
      <c r="A9" s="54">
        <v>8</v>
      </c>
      <c r="B9" s="55">
        <v>19</v>
      </c>
      <c r="C9" s="54">
        <v>22011</v>
      </c>
      <c r="D9" s="54">
        <v>78578.856435042704</v>
      </c>
      <c r="E9" s="54">
        <v>68484.689129914506</v>
      </c>
      <c r="F9" s="54">
        <v>10094.1673051282</v>
      </c>
      <c r="G9" s="54">
        <v>68484.689129914506</v>
      </c>
      <c r="H9" s="54">
        <v>0.12845907618256799</v>
      </c>
    </row>
    <row r="10" spans="1:8" ht="14.25">
      <c r="A10" s="54">
        <v>9</v>
      </c>
      <c r="B10" s="55">
        <v>21</v>
      </c>
      <c r="C10" s="54">
        <v>205999</v>
      </c>
      <c r="D10" s="54">
        <v>808501.44940000004</v>
      </c>
      <c r="E10" s="54">
        <v>716134.05469999998</v>
      </c>
      <c r="F10" s="54">
        <v>92367.394700000004</v>
      </c>
      <c r="G10" s="54">
        <v>716134.05469999998</v>
      </c>
      <c r="H10" s="54">
        <v>0.11424518133956001</v>
      </c>
    </row>
    <row r="11" spans="1:8" ht="14.25">
      <c r="A11" s="54">
        <v>10</v>
      </c>
      <c r="B11" s="55">
        <v>22</v>
      </c>
      <c r="C11" s="54">
        <v>37274.555999999997</v>
      </c>
      <c r="D11" s="54">
        <v>512643.21102051297</v>
      </c>
      <c r="E11" s="54">
        <v>423609.28833504301</v>
      </c>
      <c r="F11" s="54">
        <v>89033.922685470097</v>
      </c>
      <c r="G11" s="54">
        <v>423609.28833504301</v>
      </c>
      <c r="H11" s="54">
        <v>0.17367619578582</v>
      </c>
    </row>
    <row r="12" spans="1:8" ht="14.25">
      <c r="A12" s="54">
        <v>11</v>
      </c>
      <c r="B12" s="55">
        <v>23</v>
      </c>
      <c r="C12" s="54">
        <v>247962.17600000001</v>
      </c>
      <c r="D12" s="54">
        <v>1605663.0493008499</v>
      </c>
      <c r="E12" s="54">
        <v>1373125.36031624</v>
      </c>
      <c r="F12" s="54">
        <v>232537.688984615</v>
      </c>
      <c r="G12" s="54">
        <v>1373125.36031624</v>
      </c>
      <c r="H12" s="54">
        <v>0.14482346659585099</v>
      </c>
    </row>
    <row r="13" spans="1:8" ht="14.25">
      <c r="A13" s="54">
        <v>12</v>
      </c>
      <c r="B13" s="55">
        <v>24</v>
      </c>
      <c r="C13" s="54">
        <v>19438</v>
      </c>
      <c r="D13" s="54">
        <v>470257.543578632</v>
      </c>
      <c r="E13" s="54">
        <v>418652.76860854699</v>
      </c>
      <c r="F13" s="54">
        <v>51604.774970085498</v>
      </c>
      <c r="G13" s="54">
        <v>418652.76860854699</v>
      </c>
      <c r="H13" s="54">
        <v>0.10973726136826201</v>
      </c>
    </row>
    <row r="14" spans="1:8" ht="14.25">
      <c r="A14" s="54">
        <v>13</v>
      </c>
      <c r="B14" s="55">
        <v>25</v>
      </c>
      <c r="C14" s="54">
        <v>65410</v>
      </c>
      <c r="D14" s="54">
        <v>675679.34869999997</v>
      </c>
      <c r="E14" s="54">
        <v>629695.42150000005</v>
      </c>
      <c r="F14" s="54">
        <v>45983.927199999998</v>
      </c>
      <c r="G14" s="54">
        <v>629695.42150000005</v>
      </c>
      <c r="H14" s="54">
        <v>6.8055842299269004E-2</v>
      </c>
    </row>
    <row r="15" spans="1:8" ht="14.25">
      <c r="A15" s="54">
        <v>14</v>
      </c>
      <c r="B15" s="55">
        <v>26</v>
      </c>
      <c r="C15" s="54">
        <v>67287</v>
      </c>
      <c r="D15" s="54">
        <v>328775.84486765001</v>
      </c>
      <c r="E15" s="54">
        <v>290596.23445073701</v>
      </c>
      <c r="F15" s="54">
        <v>38179.610416912503</v>
      </c>
      <c r="G15" s="54">
        <v>290596.23445073701</v>
      </c>
      <c r="H15" s="54">
        <v>0.11612656772969999</v>
      </c>
    </row>
    <row r="16" spans="1:8" ht="14.25">
      <c r="A16" s="54">
        <v>15</v>
      </c>
      <c r="B16" s="55">
        <v>27</v>
      </c>
      <c r="C16" s="54">
        <v>205645.05799999999</v>
      </c>
      <c r="D16" s="54">
        <v>1157633.2843265501</v>
      </c>
      <c r="E16" s="54">
        <v>1029804.75417257</v>
      </c>
      <c r="F16" s="54">
        <v>127828.53015398201</v>
      </c>
      <c r="G16" s="54">
        <v>1029804.75417257</v>
      </c>
      <c r="H16" s="54">
        <v>0.11042230029550899</v>
      </c>
    </row>
    <row r="17" spans="1:8" ht="14.25">
      <c r="A17" s="54">
        <v>16</v>
      </c>
      <c r="B17" s="55">
        <v>29</v>
      </c>
      <c r="C17" s="54">
        <v>231970</v>
      </c>
      <c r="D17" s="54">
        <v>2649762.6934615402</v>
      </c>
      <c r="E17" s="54">
        <v>2431791.4545487198</v>
      </c>
      <c r="F17" s="54">
        <v>217971.23891282099</v>
      </c>
      <c r="G17" s="54">
        <v>2431791.4545487198</v>
      </c>
      <c r="H17" s="54">
        <v>8.2260664115574797E-2</v>
      </c>
    </row>
    <row r="18" spans="1:8" ht="14.25">
      <c r="A18" s="54">
        <v>17</v>
      </c>
      <c r="B18" s="55">
        <v>31</v>
      </c>
      <c r="C18" s="54">
        <v>45098.527999999998</v>
      </c>
      <c r="D18" s="54">
        <v>305837.18847587903</v>
      </c>
      <c r="E18" s="54">
        <v>267268.97432992898</v>
      </c>
      <c r="F18" s="54">
        <v>38568.214145950398</v>
      </c>
      <c r="G18" s="54">
        <v>267268.97432992898</v>
      </c>
      <c r="H18" s="54">
        <v>0.126107012486456</v>
      </c>
    </row>
    <row r="19" spans="1:8" ht="14.25">
      <c r="A19" s="54">
        <v>18</v>
      </c>
      <c r="B19" s="55">
        <v>32</v>
      </c>
      <c r="C19" s="54">
        <v>12087.896000000001</v>
      </c>
      <c r="D19" s="54">
        <v>196100.005590349</v>
      </c>
      <c r="E19" s="54">
        <v>175024.50484377699</v>
      </c>
      <c r="F19" s="54">
        <v>21075.500746571201</v>
      </c>
      <c r="G19" s="54">
        <v>175024.50484377699</v>
      </c>
      <c r="H19" s="54">
        <v>0.10747322868821201</v>
      </c>
    </row>
    <row r="20" spans="1:8" ht="14.25">
      <c r="A20" s="54">
        <v>19</v>
      </c>
      <c r="B20" s="55">
        <v>33</v>
      </c>
      <c r="C20" s="54">
        <v>40866.911999999997</v>
      </c>
      <c r="D20" s="54">
        <v>439697.82348391198</v>
      </c>
      <c r="E20" s="54">
        <v>357092.95885829098</v>
      </c>
      <c r="F20" s="54">
        <v>82604.864625621398</v>
      </c>
      <c r="G20" s="54">
        <v>357092.95885829098</v>
      </c>
      <c r="H20" s="54">
        <v>0.18786734937896199</v>
      </c>
    </row>
    <row r="21" spans="1:8" ht="14.25">
      <c r="A21" s="54">
        <v>20</v>
      </c>
      <c r="B21" s="55">
        <v>34</v>
      </c>
      <c r="C21" s="54">
        <v>59279.824000000001</v>
      </c>
      <c r="D21" s="54">
        <v>283987.57158190798</v>
      </c>
      <c r="E21" s="54">
        <v>194084.22924919199</v>
      </c>
      <c r="F21" s="54">
        <v>89903.342332715503</v>
      </c>
      <c r="G21" s="54">
        <v>194084.22924919199</v>
      </c>
      <c r="H21" s="54">
        <v>0.31657491851464897</v>
      </c>
    </row>
    <row r="22" spans="1:8" ht="14.25">
      <c r="A22" s="54">
        <v>21</v>
      </c>
      <c r="B22" s="55">
        <v>35</v>
      </c>
      <c r="C22" s="54">
        <v>35754.239000000001</v>
      </c>
      <c r="D22" s="54">
        <v>847561.85470088501</v>
      </c>
      <c r="E22" s="54">
        <v>788844.53672475496</v>
      </c>
      <c r="F22" s="54">
        <v>58717.317976129802</v>
      </c>
      <c r="G22" s="54">
        <v>788844.53672475496</v>
      </c>
      <c r="H22" s="54">
        <v>6.9277914821746903E-2</v>
      </c>
    </row>
    <row r="23" spans="1:8" ht="14.25">
      <c r="A23" s="54">
        <v>22</v>
      </c>
      <c r="B23" s="55">
        <v>36</v>
      </c>
      <c r="C23" s="54">
        <v>129454.424</v>
      </c>
      <c r="D23" s="54">
        <v>660245.88938230101</v>
      </c>
      <c r="E23" s="54">
        <v>554018.76171279803</v>
      </c>
      <c r="F23" s="54">
        <v>106227.127669503</v>
      </c>
      <c r="G23" s="54">
        <v>554018.76171279803</v>
      </c>
      <c r="H23" s="54">
        <v>0.160890252219343</v>
      </c>
    </row>
    <row r="24" spans="1:8" ht="14.25">
      <c r="A24" s="54">
        <v>23</v>
      </c>
      <c r="B24" s="55">
        <v>37</v>
      </c>
      <c r="C24" s="54">
        <v>147643.99100000001</v>
      </c>
      <c r="D24" s="54">
        <v>1097598.99240265</v>
      </c>
      <c r="E24" s="54">
        <v>913209.24626634002</v>
      </c>
      <c r="F24" s="54">
        <v>184389.74613631499</v>
      </c>
      <c r="G24" s="54">
        <v>913209.24626634002</v>
      </c>
      <c r="H24" s="54">
        <v>0.16799372759324799</v>
      </c>
    </row>
    <row r="25" spans="1:8" ht="14.25">
      <c r="A25" s="54">
        <v>24</v>
      </c>
      <c r="B25" s="55">
        <v>38</v>
      </c>
      <c r="C25" s="54">
        <v>218246.91099999999</v>
      </c>
      <c r="D25" s="54">
        <v>944915.43843008799</v>
      </c>
      <c r="E25" s="54">
        <v>910581.71280708001</v>
      </c>
      <c r="F25" s="54">
        <v>34333.725623008802</v>
      </c>
      <c r="G25" s="54">
        <v>910581.71280708001</v>
      </c>
      <c r="H25" s="54">
        <v>3.6335236177379E-2</v>
      </c>
    </row>
    <row r="26" spans="1:8" ht="14.25">
      <c r="A26" s="54">
        <v>25</v>
      </c>
      <c r="B26" s="55">
        <v>39</v>
      </c>
      <c r="C26" s="54">
        <v>78746.39</v>
      </c>
      <c r="D26" s="54">
        <v>129628.954268837</v>
      </c>
      <c r="E26" s="54">
        <v>96304.200416094202</v>
      </c>
      <c r="F26" s="54">
        <v>33324.753852743197</v>
      </c>
      <c r="G26" s="54">
        <v>96304.200416094202</v>
      </c>
      <c r="H26" s="54">
        <v>0.25707801193575203</v>
      </c>
    </row>
    <row r="27" spans="1:8" ht="14.25">
      <c r="A27" s="54">
        <v>26</v>
      </c>
      <c r="B27" s="55">
        <v>40</v>
      </c>
      <c r="C27" s="54">
        <v>102.38200000000001</v>
      </c>
      <c r="D27" s="54">
        <v>149.5728</v>
      </c>
      <c r="E27" s="54">
        <v>120.1743</v>
      </c>
      <c r="F27" s="54">
        <v>29.398499999999999</v>
      </c>
      <c r="G27" s="54">
        <v>120.1743</v>
      </c>
      <c r="H27" s="54">
        <v>0.19654977375565599</v>
      </c>
    </row>
    <row r="28" spans="1:8" ht="14.25">
      <c r="A28" s="54">
        <v>27</v>
      </c>
      <c r="B28" s="55">
        <v>42</v>
      </c>
      <c r="C28" s="54">
        <v>9862.0069999999996</v>
      </c>
      <c r="D28" s="54">
        <v>143850.01800000001</v>
      </c>
      <c r="E28" s="54">
        <v>125799.4454</v>
      </c>
      <c r="F28" s="54">
        <v>18050.5726</v>
      </c>
      <c r="G28" s="54">
        <v>125799.4454</v>
      </c>
      <c r="H28" s="54">
        <v>0.125481893231324</v>
      </c>
    </row>
    <row r="29" spans="1:8" ht="14.25">
      <c r="A29" s="54">
        <v>28</v>
      </c>
      <c r="B29" s="55">
        <v>75</v>
      </c>
      <c r="C29" s="54">
        <v>518</v>
      </c>
      <c r="D29" s="54">
        <v>309738.03418803401</v>
      </c>
      <c r="E29" s="54">
        <v>292570.03888888902</v>
      </c>
      <c r="F29" s="54">
        <v>17167.995299145299</v>
      </c>
      <c r="G29" s="54">
        <v>292570.03888888902</v>
      </c>
      <c r="H29" s="54">
        <v>5.5427469035730502E-2</v>
      </c>
    </row>
    <row r="30" spans="1:8" ht="14.25">
      <c r="A30" s="54">
        <v>29</v>
      </c>
      <c r="B30" s="55">
        <v>76</v>
      </c>
      <c r="C30" s="54">
        <v>2111</v>
      </c>
      <c r="D30" s="54">
        <v>358868.06326666701</v>
      </c>
      <c r="E30" s="54">
        <v>336691.543279487</v>
      </c>
      <c r="F30" s="54">
        <v>22176.519987179501</v>
      </c>
      <c r="G30" s="54">
        <v>336691.543279487</v>
      </c>
      <c r="H30" s="54">
        <v>6.1795746841648097E-2</v>
      </c>
    </row>
    <row r="31" spans="1:8" ht="14.25">
      <c r="A31" s="54">
        <v>30</v>
      </c>
      <c r="B31" s="55">
        <v>99</v>
      </c>
      <c r="C31" s="54">
        <v>23</v>
      </c>
      <c r="D31" s="54">
        <v>9134.6293775054801</v>
      </c>
      <c r="E31" s="54">
        <v>7112.8430981015099</v>
      </c>
      <c r="F31" s="54">
        <v>2021.78627940398</v>
      </c>
      <c r="G31" s="54">
        <v>7112.8430981015099</v>
      </c>
      <c r="H31" s="54">
        <v>0.22133205364442399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2013-08-28T00:17:28Z</dcterms:modified>
</cp:coreProperties>
</file>