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0" l="1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<sst xmlns="http://schemas.openxmlformats.org/spreadsheetml/2006/main" count="114" uniqueCount="71">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</sst>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26" Type="http://schemas.openxmlformats.org/officeDocument/2006/relationships/image" Target="cid:b8993aa413" TargetMode="External"/><Relationship Id="rId134" Type="http://schemas.openxmlformats.org/officeDocument/2006/relationships/image" Target="cid:c8af4f19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16" Type="http://schemas.openxmlformats.org/officeDocument/2006/relationships/image" Target="cid:99173458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30" Type="http://schemas.openxmlformats.org/officeDocument/2006/relationships/image" Target="cid:bd29a19c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" Type="http://schemas.openxmlformats.org/officeDocument/2006/relationships/hyperlink" Target="cid:883d552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I32" sqref="I32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17140694.096000001</v>
      </c>
      <c r="F3" s="25">
        <f>RA!I7</f>
        <v>1743170.9757999999</v>
      </c>
      <c r="G3" s="16">
        <f>E3-F3</f>
        <v>15397523.120200001</v>
      </c>
      <c r="H3" s="27">
        <f>RA!J7</f>
        <v>10.1697805586927</v>
      </c>
      <c r="I3" s="20">
        <f>SUM(I4:I39)</f>
        <v>17140699.409084536</v>
      </c>
      <c r="J3" s="21">
        <f>SUM(J4:J39)</f>
        <v>15397523.407043142</v>
      </c>
      <c r="K3" s="22">
        <f>E3-I3</f>
        <v>-5.3130845353007317</v>
      </c>
      <c r="L3" s="22">
        <f>G3-J3</f>
        <v>-0.28684314154088497</v>
      </c>
    </row>
    <row r="4" spans="1:12">
      <c r="A4" s="59">
        <f>RA!A8</f>
        <v>41514</v>
      </c>
      <c r="B4" s="12">
        <v>12</v>
      </c>
      <c r="C4" s="56" t="s">
        <v>6</v>
      </c>
      <c r="D4" s="56"/>
      <c r="E4" s="15">
        <f>RA!D8</f>
        <v>606437.80920000002</v>
      </c>
      <c r="F4" s="25">
        <f>RA!I8</f>
        <v>120126.34</v>
      </c>
      <c r="G4" s="16">
        <f t="shared" ref="G4:G39" si="0">E4-F4</f>
        <v>486311.46920000005</v>
      </c>
      <c r="H4" s="27">
        <f>RA!J8</f>
        <v>19.808517572225298</v>
      </c>
      <c r="I4" s="20">
        <f>VLOOKUP(B4,RMS!B:D,3,FALSE)</f>
        <v>606438.40390341904</v>
      </c>
      <c r="J4" s="21">
        <f>VLOOKUP(B4,RMS!B:E,4,FALSE)</f>
        <v>486311.46402307699</v>
      </c>
      <c r="K4" s="22">
        <f t="shared" ref="K4:K39" si="1">E4-I4</f>
        <v>-0.59470341901760548</v>
      </c>
      <c r="L4" s="22">
        <f t="shared" ref="L4:L39" si="2">G4-J4</f>
        <v>5.1769230631180108E-3</v>
      </c>
    </row>
    <row r="5" spans="1:12">
      <c r="A5" s="59"/>
      <c r="B5" s="12">
        <v>13</v>
      </c>
      <c r="C5" s="56" t="s">
        <v>7</v>
      </c>
      <c r="D5" s="56"/>
      <c r="E5" s="15">
        <f>RA!D9</f>
        <v>202241.21350000001</v>
      </c>
      <c r="F5" s="25">
        <f>RA!I9</f>
        <v>30833.183499999999</v>
      </c>
      <c r="G5" s="16">
        <f t="shared" si="0"/>
        <v>171408.03000000003</v>
      </c>
      <c r="H5" s="27">
        <f>RA!J9</f>
        <v>15.245746881359601</v>
      </c>
      <c r="I5" s="20">
        <f>VLOOKUP(B5,RMS!B:D,3,FALSE)</f>
        <v>202241.318160911</v>
      </c>
      <c r="J5" s="21">
        <f>VLOOKUP(B5,RMS!B:E,4,FALSE)</f>
        <v>171408.01045985901</v>
      </c>
      <c r="K5" s="22">
        <f t="shared" si="1"/>
        <v>-0.10466091099078767</v>
      </c>
      <c r="L5" s="22">
        <f t="shared" si="2"/>
        <v>1.9540141016477719E-2</v>
      </c>
    </row>
    <row r="6" spans="1:12">
      <c r="A6" s="59"/>
      <c r="B6" s="12">
        <v>14</v>
      </c>
      <c r="C6" s="56" t="s">
        <v>8</v>
      </c>
      <c r="D6" s="56"/>
      <c r="E6" s="15">
        <f>RA!D10</f>
        <v>152180.1519</v>
      </c>
      <c r="F6" s="25">
        <f>RA!I10</f>
        <v>30691.988499999999</v>
      </c>
      <c r="G6" s="16">
        <f t="shared" si="0"/>
        <v>121488.16339999999</v>
      </c>
      <c r="H6" s="27">
        <f>RA!J10</f>
        <v>20.1681941546281</v>
      </c>
      <c r="I6" s="20">
        <f>VLOOKUP(B6,RMS!B:D,3,FALSE)</f>
        <v>152182.57856153799</v>
      </c>
      <c r="J6" s="21">
        <f>VLOOKUP(B6,RMS!B:E,4,FALSE)</f>
        <v>121488.163693162</v>
      </c>
      <c r="K6" s="22">
        <f t="shared" si="1"/>
        <v>-2.4266615379892755</v>
      </c>
      <c r="L6" s="22">
        <f t="shared" si="2"/>
        <v>-2.9316201107576489E-4</v>
      </c>
    </row>
    <row r="7" spans="1:12">
      <c r="A7" s="59"/>
      <c r="B7" s="12">
        <v>15</v>
      </c>
      <c r="C7" s="56" t="s">
        <v>9</v>
      </c>
      <c r="D7" s="56"/>
      <c r="E7" s="15">
        <f>RA!D11</f>
        <v>45425.680399999997</v>
      </c>
      <c r="F7" s="25">
        <f>RA!I11</f>
        <v>6970.9354999999996</v>
      </c>
      <c r="G7" s="16">
        <f t="shared" si="0"/>
        <v>38454.744899999998</v>
      </c>
      <c r="H7" s="27">
        <f>RA!J11</f>
        <v>15.3458031637981</v>
      </c>
      <c r="I7" s="20">
        <f>VLOOKUP(B7,RMS!B:D,3,FALSE)</f>
        <v>45425.710572649601</v>
      </c>
      <c r="J7" s="21">
        <f>VLOOKUP(B7,RMS!B:E,4,FALSE)</f>
        <v>38454.744749572601</v>
      </c>
      <c r="K7" s="22">
        <f t="shared" si="1"/>
        <v>-3.0172649603628088E-2</v>
      </c>
      <c r="L7" s="22">
        <f t="shared" si="2"/>
        <v>1.5042739687487483E-4</v>
      </c>
    </row>
    <row r="8" spans="1:12">
      <c r="A8" s="59"/>
      <c r="B8" s="12">
        <v>16</v>
      </c>
      <c r="C8" s="56" t="s">
        <v>10</v>
      </c>
      <c r="D8" s="56"/>
      <c r="E8" s="15">
        <f>RA!D12</f>
        <v>154878.39230000001</v>
      </c>
      <c r="F8" s="25">
        <f>RA!I12</f>
        <v>10215.1564</v>
      </c>
      <c r="G8" s="16">
        <f t="shared" si="0"/>
        <v>144663.2359</v>
      </c>
      <c r="H8" s="27">
        <f>RA!J12</f>
        <v>6.59559816466406</v>
      </c>
      <c r="I8" s="20">
        <f>VLOOKUP(B8,RMS!B:D,3,FALSE)</f>
        <v>154878.40937777801</v>
      </c>
      <c r="J8" s="21">
        <f>VLOOKUP(B8,RMS!B:E,4,FALSE)</f>
        <v>144663.23572051301</v>
      </c>
      <c r="K8" s="22">
        <f t="shared" si="1"/>
        <v>-1.7077778000384569E-2</v>
      </c>
      <c r="L8" s="22">
        <f t="shared" si="2"/>
        <v>1.794869895093143E-4</v>
      </c>
    </row>
    <row r="9" spans="1:12">
      <c r="A9" s="59"/>
      <c r="B9" s="12">
        <v>17</v>
      </c>
      <c r="C9" s="56" t="s">
        <v>11</v>
      </c>
      <c r="D9" s="56"/>
      <c r="E9" s="15">
        <f>RA!D13</f>
        <v>321590.93329999998</v>
      </c>
      <c r="F9" s="25">
        <f>RA!I13</f>
        <v>74979.078500000003</v>
      </c>
      <c r="G9" s="16">
        <f t="shared" si="0"/>
        <v>246611.85479999997</v>
      </c>
      <c r="H9" s="27">
        <f>RA!J13</f>
        <v>23.315047389739298</v>
      </c>
      <c r="I9" s="20">
        <f>VLOOKUP(B9,RMS!B:D,3,FALSE)</f>
        <v>321591.20046068402</v>
      </c>
      <c r="J9" s="21">
        <f>VLOOKUP(B9,RMS!B:E,4,FALSE)</f>
        <v>246611.85433589699</v>
      </c>
      <c r="K9" s="22">
        <f t="shared" si="1"/>
        <v>-0.26716068404493853</v>
      </c>
      <c r="L9" s="22">
        <f t="shared" si="2"/>
        <v>4.6410298091359437E-4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109540.1924</v>
      </c>
      <c r="F10" s="25">
        <f>RA!I14</f>
        <v>12142.6613</v>
      </c>
      <c r="G10" s="16">
        <f t="shared" si="0"/>
        <v>97397.531099999993</v>
      </c>
      <c r="H10" s="27">
        <f>RA!J14</f>
        <v>11.085119565665501</v>
      </c>
      <c r="I10" s="20">
        <f>VLOOKUP(B10,RMS!B:D,3,FALSE)</f>
        <v>109540.189247863</v>
      </c>
      <c r="J10" s="21">
        <f>VLOOKUP(B10,RMS!B:E,4,FALSE)</f>
        <v>97397.528723931595</v>
      </c>
      <c r="K10" s="22">
        <f t="shared" si="1"/>
        <v>3.1521369965048507E-3</v>
      </c>
      <c r="L10" s="22">
        <f t="shared" si="2"/>
        <v>2.3760683980071917E-3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72939.467799999999</v>
      </c>
      <c r="F11" s="25">
        <f>RA!I15</f>
        <v>9679.5347000000002</v>
      </c>
      <c r="G11" s="16">
        <f t="shared" si="0"/>
        <v>63259.933099999995</v>
      </c>
      <c r="H11" s="27">
        <f>RA!J15</f>
        <v>13.2706406996844</v>
      </c>
      <c r="I11" s="20">
        <f>VLOOKUP(B11,RMS!B:D,3,FALSE)</f>
        <v>72939.542241880306</v>
      </c>
      <c r="J11" s="21">
        <f>VLOOKUP(B11,RMS!B:E,4,FALSE)</f>
        <v>63259.933811965799</v>
      </c>
      <c r="K11" s="22">
        <f t="shared" si="1"/>
        <v>-7.444188030785881E-2</v>
      </c>
      <c r="L11" s="22">
        <f t="shared" si="2"/>
        <v>-7.1196580393007025E-4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857470.92830000003</v>
      </c>
      <c r="F12" s="25">
        <f>RA!I16</f>
        <v>79955.021099999998</v>
      </c>
      <c r="G12" s="16">
        <f t="shared" si="0"/>
        <v>777515.90720000002</v>
      </c>
      <c r="H12" s="27">
        <f>RA!J16</f>
        <v>9.3245168391325901</v>
      </c>
      <c r="I12" s="20">
        <f>VLOOKUP(B12,RMS!B:D,3,FALSE)</f>
        <v>857470.4094</v>
      </c>
      <c r="J12" s="21">
        <f>VLOOKUP(B12,RMS!B:E,4,FALSE)</f>
        <v>777515.90720000002</v>
      </c>
      <c r="K12" s="22">
        <f t="shared" si="1"/>
        <v>0.51890000002458692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1004041.0836</v>
      </c>
      <c r="F13" s="25">
        <f>RA!I17</f>
        <v>79048.425199999998</v>
      </c>
      <c r="G13" s="16">
        <f t="shared" si="0"/>
        <v>924992.65840000007</v>
      </c>
      <c r="H13" s="27">
        <f>RA!J17</f>
        <v>7.8730269598701099</v>
      </c>
      <c r="I13" s="20">
        <f>VLOOKUP(B13,RMS!B:D,3,FALSE)</f>
        <v>1004041.11033248</v>
      </c>
      <c r="J13" s="21">
        <f>VLOOKUP(B13,RMS!B:E,4,FALSE)</f>
        <v>924992.65977948694</v>
      </c>
      <c r="K13" s="22">
        <f t="shared" si="1"/>
        <v>-2.6732480037026107E-2</v>
      </c>
      <c r="L13" s="22">
        <f t="shared" si="2"/>
        <v>-1.3794868718832731E-3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1600774.0678000001</v>
      </c>
      <c r="F14" s="25">
        <f>RA!I18</f>
        <v>197295.24040000001</v>
      </c>
      <c r="G14" s="16">
        <f t="shared" si="0"/>
        <v>1403478.8274000001</v>
      </c>
      <c r="H14" s="27">
        <f>RA!J18</f>
        <v>12.324989788918201</v>
      </c>
      <c r="I14" s="20">
        <f>VLOOKUP(B14,RMS!B:D,3,FALSE)</f>
        <v>1600774.34724274</v>
      </c>
      <c r="J14" s="21">
        <f>VLOOKUP(B14,RMS!B:E,4,FALSE)</f>
        <v>1403478.81658547</v>
      </c>
      <c r="K14" s="22">
        <f t="shared" si="1"/>
        <v>-0.27944273990578949</v>
      </c>
      <c r="L14" s="22">
        <f t="shared" si="2"/>
        <v>1.081453007645905E-2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787826.17050000001</v>
      </c>
      <c r="F15" s="25">
        <f>RA!I19</f>
        <v>33594.014999999999</v>
      </c>
      <c r="G15" s="16">
        <f t="shared" si="0"/>
        <v>754232.15549999999</v>
      </c>
      <c r="H15" s="27">
        <f>RA!J19</f>
        <v>4.2641405246387398</v>
      </c>
      <c r="I15" s="20">
        <f>VLOOKUP(B15,RMS!B:D,3,FALSE)</f>
        <v>787826.191962393</v>
      </c>
      <c r="J15" s="21">
        <f>VLOOKUP(B15,RMS!B:E,4,FALSE)</f>
        <v>754232.15563504305</v>
      </c>
      <c r="K15" s="22">
        <f t="shared" si="1"/>
        <v>-2.1462392993271351E-2</v>
      </c>
      <c r="L15" s="22">
        <f t="shared" si="2"/>
        <v>-1.3504305388778448E-4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871612.4264</v>
      </c>
      <c r="F16" s="25">
        <f>RA!I20</f>
        <v>41250.6394</v>
      </c>
      <c r="G16" s="16">
        <f t="shared" si="0"/>
        <v>830361.78700000001</v>
      </c>
      <c r="H16" s="27">
        <f>RA!J20</f>
        <v>4.7326814247447704</v>
      </c>
      <c r="I16" s="20">
        <f>VLOOKUP(B16,RMS!B:D,3,FALSE)</f>
        <v>871612.55070000002</v>
      </c>
      <c r="J16" s="21">
        <f>VLOOKUP(B16,RMS!B:E,4,FALSE)</f>
        <v>830361.78700000001</v>
      </c>
      <c r="K16" s="22">
        <f t="shared" si="1"/>
        <v>-0.12430000002495944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341927.06349999999</v>
      </c>
      <c r="F17" s="25">
        <f>RA!I21</f>
        <v>31549.6502</v>
      </c>
      <c r="G17" s="16">
        <f t="shared" si="0"/>
        <v>310377.41330000001</v>
      </c>
      <c r="H17" s="27">
        <f>RA!J21</f>
        <v>9.2270117132743401</v>
      </c>
      <c r="I17" s="20">
        <f>VLOOKUP(B17,RMS!B:D,3,FALSE)</f>
        <v>341926.99331149698</v>
      </c>
      <c r="J17" s="21">
        <f>VLOOKUP(B17,RMS!B:E,4,FALSE)</f>
        <v>310377.41320862301</v>
      </c>
      <c r="K17" s="22">
        <f t="shared" si="1"/>
        <v>7.0188503013923764E-2</v>
      </c>
      <c r="L17" s="22">
        <f t="shared" si="2"/>
        <v>9.1377005446702242E-5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1174625.9508</v>
      </c>
      <c r="F18" s="25">
        <f>RA!I22</f>
        <v>126780.97960000001</v>
      </c>
      <c r="G18" s="16">
        <f t="shared" si="0"/>
        <v>1047844.9712</v>
      </c>
      <c r="H18" s="27">
        <f>RA!J22</f>
        <v>10.7933065427044</v>
      </c>
      <c r="I18" s="20">
        <f>VLOOKUP(B18,RMS!B:D,3,FALSE)</f>
        <v>1174626.51518053</v>
      </c>
      <c r="J18" s="21">
        <f>VLOOKUP(B18,RMS!B:E,4,FALSE)</f>
        <v>1047844.97297345</v>
      </c>
      <c r="K18" s="22">
        <f t="shared" si="1"/>
        <v>-0.56438053003512323</v>
      </c>
      <c r="L18" s="22">
        <f t="shared" si="2"/>
        <v>-1.7734499415382743E-3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2907008.0156999999</v>
      </c>
      <c r="F19" s="25">
        <f>RA!I23</f>
        <v>153737.81419999999</v>
      </c>
      <c r="G19" s="16">
        <f t="shared" si="0"/>
        <v>2753270.2015</v>
      </c>
      <c r="H19" s="27">
        <f>RA!J23</f>
        <v>5.2885239177085799</v>
      </c>
      <c r="I19" s="20">
        <f>VLOOKUP(B19,RMS!B:D,3,FALSE)</f>
        <v>2907009.7041495699</v>
      </c>
      <c r="J19" s="21">
        <f>VLOOKUP(B19,RMS!B:E,4,FALSE)</f>
        <v>2753270.2430247902</v>
      </c>
      <c r="K19" s="22">
        <f t="shared" si="1"/>
        <v>-1.6884495699778199</v>
      </c>
      <c r="L19" s="22">
        <f t="shared" si="2"/>
        <v>-4.1524790227413177E-2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301684.48119999998</v>
      </c>
      <c r="F20" s="25">
        <f>RA!I24</f>
        <v>49313.497100000001</v>
      </c>
      <c r="G20" s="16">
        <f t="shared" si="0"/>
        <v>252370.98409999997</v>
      </c>
      <c r="H20" s="27">
        <f>RA!J24</f>
        <v>16.346050318480899</v>
      </c>
      <c r="I20" s="20">
        <f>VLOOKUP(B20,RMS!B:D,3,FALSE)</f>
        <v>301684.49851816101</v>
      </c>
      <c r="J20" s="21">
        <f>VLOOKUP(B20,RMS!B:E,4,FALSE)</f>
        <v>252370.987294113</v>
      </c>
      <c r="K20" s="22">
        <f t="shared" si="1"/>
        <v>-1.73181610298343E-2</v>
      </c>
      <c r="L20" s="22">
        <f t="shared" si="2"/>
        <v>-3.1941130291670561E-3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206598.27100000001</v>
      </c>
      <c r="F21" s="25">
        <f>RA!I25</f>
        <v>21854.404699999999</v>
      </c>
      <c r="G21" s="16">
        <f t="shared" si="0"/>
        <v>184743.86629999999</v>
      </c>
      <c r="H21" s="27">
        <f>RA!J25</f>
        <v>10.578212777008201</v>
      </c>
      <c r="I21" s="20">
        <f>VLOOKUP(B21,RMS!B:D,3,FALSE)</f>
        <v>206598.27134445999</v>
      </c>
      <c r="J21" s="21">
        <f>VLOOKUP(B21,RMS!B:E,4,FALSE)</f>
        <v>184743.86083334801</v>
      </c>
      <c r="K21" s="22">
        <f t="shared" si="1"/>
        <v>-3.4445998608134687E-4</v>
      </c>
      <c r="L21" s="22">
        <f t="shared" si="2"/>
        <v>5.4666519863530993E-3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449966.5122</v>
      </c>
      <c r="F22" s="25">
        <f>RA!I26</f>
        <v>82286.257899999997</v>
      </c>
      <c r="G22" s="16">
        <f t="shared" si="0"/>
        <v>367680.25430000003</v>
      </c>
      <c r="H22" s="27">
        <f>RA!J26</f>
        <v>18.2871959732474</v>
      </c>
      <c r="I22" s="20">
        <f>VLOOKUP(B22,RMS!B:D,3,FALSE)</f>
        <v>449966.45967833698</v>
      </c>
      <c r="J22" s="21">
        <f>VLOOKUP(B22,RMS!B:E,4,FALSE)</f>
        <v>367680.59158227203</v>
      </c>
      <c r="K22" s="22">
        <f t="shared" si="1"/>
        <v>5.2521663019433618E-2</v>
      </c>
      <c r="L22" s="22">
        <f t="shared" si="2"/>
        <v>-0.33728227199753746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274808.53779999999</v>
      </c>
      <c r="F23" s="25">
        <f>RA!I27</f>
        <v>88061.861799999999</v>
      </c>
      <c r="G23" s="16">
        <f t="shared" si="0"/>
        <v>186746.67599999998</v>
      </c>
      <c r="H23" s="27">
        <f>RA!J27</f>
        <v>32.044805632672698</v>
      </c>
      <c r="I23" s="20">
        <f>VLOOKUP(B23,RMS!B:D,3,FALSE)</f>
        <v>274808.47198298899</v>
      </c>
      <c r="J23" s="21">
        <f>VLOOKUP(B23,RMS!B:E,4,FALSE)</f>
        <v>186746.66731198601</v>
      </c>
      <c r="K23" s="22">
        <f t="shared" si="1"/>
        <v>6.5817010996397585E-2</v>
      </c>
      <c r="L23" s="22">
        <f t="shared" si="2"/>
        <v>8.6880139715503901E-3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848282.04189999995</v>
      </c>
      <c r="F24" s="25">
        <f>RA!I28</f>
        <v>58590.072</v>
      </c>
      <c r="G24" s="16">
        <f t="shared" si="0"/>
        <v>789691.96989999991</v>
      </c>
      <c r="H24" s="27">
        <f>RA!J28</f>
        <v>6.9069093893310196</v>
      </c>
      <c r="I24" s="20">
        <f>VLOOKUP(B24,RMS!B:D,3,FALSE)</f>
        <v>848282.04282831901</v>
      </c>
      <c r="J24" s="21">
        <f>VLOOKUP(B24,RMS!B:E,4,FALSE)</f>
        <v>789691.94360578002</v>
      </c>
      <c r="K24" s="22">
        <f t="shared" si="1"/>
        <v>-9.283190593123436E-4</v>
      </c>
      <c r="L24" s="22">
        <f t="shared" si="2"/>
        <v>2.6294219889678061E-2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664198.72360000003</v>
      </c>
      <c r="F25" s="25">
        <f>RA!I29</f>
        <v>108472.3444</v>
      </c>
      <c r="G25" s="16">
        <f t="shared" si="0"/>
        <v>555726.37920000008</v>
      </c>
      <c r="H25" s="27">
        <f>RA!J29</f>
        <v>16.3313087703742</v>
      </c>
      <c r="I25" s="20">
        <f>VLOOKUP(B25,RMS!B:D,3,FALSE)</f>
        <v>664198.72246725694</v>
      </c>
      <c r="J25" s="21">
        <f>VLOOKUP(B25,RMS!B:E,4,FALSE)</f>
        <v>555726.32356250496</v>
      </c>
      <c r="K25" s="22">
        <f t="shared" si="1"/>
        <v>1.132743083871901E-3</v>
      </c>
      <c r="L25" s="22">
        <f t="shared" si="2"/>
        <v>5.5637495126575232E-2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1129342.6163000001</v>
      </c>
      <c r="F26" s="25">
        <f>RA!I30</f>
        <v>178544.05869999999</v>
      </c>
      <c r="G26" s="16">
        <f t="shared" si="0"/>
        <v>950798.55760000017</v>
      </c>
      <c r="H26" s="27">
        <f>RA!J30</f>
        <v>15.809556473212099</v>
      </c>
      <c r="I26" s="20">
        <f>VLOOKUP(B26,RMS!B:D,3,FALSE)</f>
        <v>1129342.61956637</v>
      </c>
      <c r="J26" s="21">
        <f>VLOOKUP(B26,RMS!B:E,4,FALSE)</f>
        <v>950798.56357914105</v>
      </c>
      <c r="K26" s="22">
        <f t="shared" si="1"/>
        <v>-3.2663699239492416E-3</v>
      </c>
      <c r="L26" s="22">
        <f t="shared" si="2"/>
        <v>-5.9791408712044358E-3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1101822.3513</v>
      </c>
      <c r="F27" s="25">
        <f>RA!I31</f>
        <v>24525.268</v>
      </c>
      <c r="G27" s="16">
        <f t="shared" si="0"/>
        <v>1077297.0833000001</v>
      </c>
      <c r="H27" s="27">
        <f>RA!J31</f>
        <v>2.2258822369199098</v>
      </c>
      <c r="I27" s="20">
        <f>VLOOKUP(B27,RMS!B:D,3,FALSE)</f>
        <v>1101822.2379451301</v>
      </c>
      <c r="J27" s="21">
        <f>VLOOKUP(B27,RMS!B:E,4,FALSE)</f>
        <v>1077297.10381062</v>
      </c>
      <c r="K27" s="22">
        <f t="shared" si="1"/>
        <v>0.11335486988537014</v>
      </c>
      <c r="L27" s="22">
        <f t="shared" si="2"/>
        <v>-2.0510619971901178E-2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131542.9479</v>
      </c>
      <c r="F28" s="25">
        <f>RA!I32</f>
        <v>32923.069799999997</v>
      </c>
      <c r="G28" s="16">
        <f t="shared" si="0"/>
        <v>98619.878100000002</v>
      </c>
      <c r="H28" s="27">
        <f>RA!J32</f>
        <v>25.028380711848101</v>
      </c>
      <c r="I28" s="20">
        <f>VLOOKUP(B28,RMS!B:D,3,FALSE)</f>
        <v>131542.85352937001</v>
      </c>
      <c r="J28" s="21">
        <f>VLOOKUP(B28,RMS!B:E,4,FALSE)</f>
        <v>98619.891051050101</v>
      </c>
      <c r="K28" s="22">
        <f t="shared" si="1"/>
        <v>9.4370629987679422E-2</v>
      </c>
      <c r="L28" s="22">
        <f t="shared" si="2"/>
        <v>-1.2951050099218264E-2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187.04839999999999</v>
      </c>
      <c r="F29" s="25">
        <f>RA!I33</f>
        <v>40.207799999999999</v>
      </c>
      <c r="G29" s="16">
        <f t="shared" si="0"/>
        <v>146.84059999999999</v>
      </c>
      <c r="H29" s="27">
        <f>RA!J33</f>
        <v>21.495933672782002</v>
      </c>
      <c r="I29" s="20">
        <f>VLOOKUP(B29,RMS!B:D,3,FALSE)</f>
        <v>187.04839999999999</v>
      </c>
      <c r="J29" s="21">
        <f>VLOOKUP(B29,RMS!B:E,4,FALSE)</f>
        <v>146.84059999999999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148989.70250000001</v>
      </c>
      <c r="F31" s="25">
        <f>RA!I35</f>
        <v>17439.566699999999</v>
      </c>
      <c r="G31" s="16">
        <f t="shared" si="0"/>
        <v>131550.13580000002</v>
      </c>
      <c r="H31" s="27">
        <f>RA!J35</f>
        <v>11.7052161373367</v>
      </c>
      <c r="I31" s="20">
        <f>VLOOKUP(B31,RMS!B:D,3,FALSE)</f>
        <v>148989.701</v>
      </c>
      <c r="J31" s="21">
        <f>VLOOKUP(B31,RMS!B:E,4,FALSE)</f>
        <v>131550.1367</v>
      </c>
      <c r="K31" s="22">
        <f t="shared" si="1"/>
        <v>1.500000013038516E-3</v>
      </c>
      <c r="L31" s="22">
        <f t="shared" si="2"/>
        <v>-8.9999998454004526E-4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310854.70049999998</v>
      </c>
      <c r="F35" s="25">
        <f>RA!I39</f>
        <v>17708.476500000001</v>
      </c>
      <c r="G35" s="16">
        <f t="shared" si="0"/>
        <v>293146.22399999999</v>
      </c>
      <c r="H35" s="27">
        <f>RA!J39</f>
        <v>5.6967053969319004</v>
      </c>
      <c r="I35" s="20">
        <f>VLOOKUP(B35,RMS!B:D,3,FALSE)</f>
        <v>310854.70085470099</v>
      </c>
      <c r="J35" s="21">
        <f>VLOOKUP(B35,RMS!B:E,4,FALSE)</f>
        <v>293146.22307692299</v>
      </c>
      <c r="K35" s="22">
        <f t="shared" si="1"/>
        <v>-3.5470101283863187E-4</v>
      </c>
      <c r="L35" s="22">
        <f t="shared" si="2"/>
        <v>9.2307699378579855E-4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345785.83289999998</v>
      </c>
      <c r="F36" s="25">
        <f>RA!I40</f>
        <v>22010.508900000001</v>
      </c>
      <c r="G36" s="16">
        <f t="shared" si="0"/>
        <v>323775.32399999996</v>
      </c>
      <c r="H36" s="27">
        <f>RA!J40</f>
        <v>6.3653587873755804</v>
      </c>
      <c r="I36" s="20">
        <f>VLOOKUP(B36,RMS!B:D,3,FALSE)</f>
        <v>345785.82513333298</v>
      </c>
      <c r="J36" s="21">
        <f>VLOOKUP(B36,RMS!B:E,4,FALSE)</f>
        <v>323775.32078547002</v>
      </c>
      <c r="K36" s="22">
        <f t="shared" si="1"/>
        <v>7.7666669967584312E-3</v>
      </c>
      <c r="L36" s="22">
        <f t="shared" si="2"/>
        <v>3.2145299483090639E-3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16110.7811</v>
      </c>
      <c r="F39" s="25">
        <f>RA!I43</f>
        <v>2550.7179999999998</v>
      </c>
      <c r="G39" s="16">
        <f t="shared" si="0"/>
        <v>13560.063099999999</v>
      </c>
      <c r="H39" s="27">
        <f>RA!J43</f>
        <v>15.8323670600925</v>
      </c>
      <c r="I39" s="20">
        <f>VLOOKUP(B39,RMS!B:D,3,FALSE)</f>
        <v>16110.7810301793</v>
      </c>
      <c r="J39" s="21">
        <f>VLOOKUP(B39,RMS!B:E,4,FALSE)</f>
        <v>13560.0623250889</v>
      </c>
      <c r="K39" s="22">
        <f t="shared" si="1"/>
        <v>6.9820700446143746E-5</v>
      </c>
      <c r="L39" s="22">
        <f t="shared" si="2"/>
        <v>7.7491109914262779E-4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0" t="s">
        <v>54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0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1" t="s">
        <v>55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5" t="s">
        <v>4</v>
      </c>
      <c r="C6" s="6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7" t="s">
        <v>5</v>
      </c>
      <c r="B7" s="68"/>
      <c r="C7" s="69"/>
      <c r="D7" s="39">
        <v>17140694.096000001</v>
      </c>
      <c r="E7" s="39">
        <v>18172055</v>
      </c>
      <c r="F7" s="40">
        <v>94.324467408886903</v>
      </c>
      <c r="G7" s="41"/>
      <c r="H7" s="41"/>
      <c r="I7" s="39">
        <v>1743170.9757999999</v>
      </c>
      <c r="J7" s="40">
        <v>10.1697805586927</v>
      </c>
      <c r="K7" s="41"/>
      <c r="L7" s="41"/>
      <c r="M7" s="41"/>
      <c r="N7" s="39">
        <v>465411714.46749997</v>
      </c>
      <c r="O7" s="39">
        <v>3291781497.5015998</v>
      </c>
      <c r="P7" s="39">
        <v>1046853</v>
      </c>
      <c r="Q7" s="39">
        <v>1025593</v>
      </c>
      <c r="R7" s="40">
        <v>2.07294706574634</v>
      </c>
      <c r="S7" s="39">
        <v>16.373544419321501</v>
      </c>
      <c r="T7" s="39">
        <v>15.1949709632379</v>
      </c>
      <c r="U7" s="42">
        <v>7.1980349880317096</v>
      </c>
    </row>
    <row r="8" spans="1:23" ht="12" thickBot="1">
      <c r="A8" s="70">
        <v>41514</v>
      </c>
      <c r="B8" s="60" t="s">
        <v>6</v>
      </c>
      <c r="C8" s="61"/>
      <c r="D8" s="43">
        <v>606437.80920000002</v>
      </c>
      <c r="E8" s="43">
        <v>606195</v>
      </c>
      <c r="F8" s="44">
        <v>100.040054635885</v>
      </c>
      <c r="G8" s="45"/>
      <c r="H8" s="45"/>
      <c r="I8" s="43">
        <v>120126.34</v>
      </c>
      <c r="J8" s="44">
        <v>19.808517572225298</v>
      </c>
      <c r="K8" s="45"/>
      <c r="L8" s="45"/>
      <c r="M8" s="45"/>
      <c r="N8" s="43">
        <v>15041780.182</v>
      </c>
      <c r="O8" s="43">
        <v>101893995.8044</v>
      </c>
      <c r="P8" s="43">
        <v>30483</v>
      </c>
      <c r="Q8" s="43">
        <v>30157</v>
      </c>
      <c r="R8" s="44">
        <v>1.0810093842225801</v>
      </c>
      <c r="S8" s="43">
        <v>19.894295482728101</v>
      </c>
      <c r="T8" s="43">
        <v>19.747082843120999</v>
      </c>
      <c r="U8" s="46">
        <v>0.73997412843740895</v>
      </c>
    </row>
    <row r="9" spans="1:23" ht="12" thickBot="1">
      <c r="A9" s="71"/>
      <c r="B9" s="60" t="s">
        <v>7</v>
      </c>
      <c r="C9" s="61"/>
      <c r="D9" s="43">
        <v>202241.21350000001</v>
      </c>
      <c r="E9" s="43">
        <v>188940</v>
      </c>
      <c r="F9" s="44">
        <v>107.03991399386101</v>
      </c>
      <c r="G9" s="45"/>
      <c r="H9" s="45"/>
      <c r="I9" s="43">
        <v>30833.183499999999</v>
      </c>
      <c r="J9" s="44">
        <v>15.245746881359601</v>
      </c>
      <c r="K9" s="45"/>
      <c r="L9" s="45"/>
      <c r="M9" s="45"/>
      <c r="N9" s="43">
        <v>4029601.8032</v>
      </c>
      <c r="O9" s="43">
        <v>19366179.3818</v>
      </c>
      <c r="P9" s="43">
        <v>10669</v>
      </c>
      <c r="Q9" s="43">
        <v>10571</v>
      </c>
      <c r="R9" s="44">
        <v>0.92706461072746804</v>
      </c>
      <c r="S9" s="43">
        <v>18.9559671478114</v>
      </c>
      <c r="T9" s="43">
        <v>18.1780840790843</v>
      </c>
      <c r="U9" s="46">
        <v>4.10363165678383</v>
      </c>
    </row>
    <row r="10" spans="1:23" ht="12" thickBot="1">
      <c r="A10" s="71"/>
      <c r="B10" s="60" t="s">
        <v>8</v>
      </c>
      <c r="C10" s="61"/>
      <c r="D10" s="43">
        <v>152180.1519</v>
      </c>
      <c r="E10" s="43">
        <v>155878</v>
      </c>
      <c r="F10" s="44">
        <v>97.627729313950695</v>
      </c>
      <c r="G10" s="45"/>
      <c r="H10" s="45"/>
      <c r="I10" s="43">
        <v>30691.988499999999</v>
      </c>
      <c r="J10" s="44">
        <v>20.1681941546281</v>
      </c>
      <c r="K10" s="45"/>
      <c r="L10" s="45"/>
      <c r="M10" s="45"/>
      <c r="N10" s="43">
        <v>4373275.6036</v>
      </c>
      <c r="O10" s="43">
        <v>28747974.0011</v>
      </c>
      <c r="P10" s="43">
        <v>99145</v>
      </c>
      <c r="Q10" s="43">
        <v>97015</v>
      </c>
      <c r="R10" s="44">
        <v>2.19553677266402</v>
      </c>
      <c r="S10" s="43">
        <v>1.5349251288516801</v>
      </c>
      <c r="T10" s="43">
        <v>1.64750467556563</v>
      </c>
      <c r="U10" s="46">
        <v>-7.3345301733496298</v>
      </c>
    </row>
    <row r="11" spans="1:23" ht="12" thickBot="1">
      <c r="A11" s="71"/>
      <c r="B11" s="60" t="s">
        <v>9</v>
      </c>
      <c r="C11" s="61"/>
      <c r="D11" s="43">
        <v>45425.680399999997</v>
      </c>
      <c r="E11" s="43">
        <v>48134</v>
      </c>
      <c r="F11" s="44">
        <v>94.373375161008894</v>
      </c>
      <c r="G11" s="45"/>
      <c r="H11" s="45"/>
      <c r="I11" s="43">
        <v>6970.9354999999996</v>
      </c>
      <c r="J11" s="44">
        <v>15.3458031637981</v>
      </c>
      <c r="K11" s="45"/>
      <c r="L11" s="45"/>
      <c r="M11" s="45"/>
      <c r="N11" s="43">
        <v>1168145.5907999999</v>
      </c>
      <c r="O11" s="43">
        <v>9576815.0548</v>
      </c>
      <c r="P11" s="43">
        <v>2619</v>
      </c>
      <c r="Q11" s="43">
        <v>2435</v>
      </c>
      <c r="R11" s="44">
        <v>7.5564681724846103</v>
      </c>
      <c r="S11" s="43">
        <v>17.344666055746501</v>
      </c>
      <c r="T11" s="43">
        <v>18.601643819301799</v>
      </c>
      <c r="U11" s="46">
        <v>-7.2470565850930697</v>
      </c>
    </row>
    <row r="12" spans="1:23" ht="12" thickBot="1">
      <c r="A12" s="71"/>
      <c r="B12" s="60" t="s">
        <v>10</v>
      </c>
      <c r="C12" s="61"/>
      <c r="D12" s="43">
        <v>154878.39230000001</v>
      </c>
      <c r="E12" s="43">
        <v>179468</v>
      </c>
      <c r="F12" s="44">
        <v>86.298611618784406</v>
      </c>
      <c r="G12" s="45"/>
      <c r="H12" s="45"/>
      <c r="I12" s="43">
        <v>10215.1564</v>
      </c>
      <c r="J12" s="44">
        <v>6.59559816466406</v>
      </c>
      <c r="K12" s="45"/>
      <c r="L12" s="45"/>
      <c r="M12" s="45"/>
      <c r="N12" s="43">
        <v>4147765.3517</v>
      </c>
      <c r="O12" s="43">
        <v>33077135.167399999</v>
      </c>
      <c r="P12" s="43">
        <v>2242</v>
      </c>
      <c r="Q12" s="43">
        <v>2049</v>
      </c>
      <c r="R12" s="44">
        <v>9.4192288921425096</v>
      </c>
      <c r="S12" s="43">
        <v>69.080460437109707</v>
      </c>
      <c r="T12" s="43">
        <v>70.088163933626205</v>
      </c>
      <c r="U12" s="46">
        <v>-1.4587388244666499</v>
      </c>
    </row>
    <row r="13" spans="1:23" ht="12" thickBot="1">
      <c r="A13" s="71"/>
      <c r="B13" s="60" t="s">
        <v>11</v>
      </c>
      <c r="C13" s="61"/>
      <c r="D13" s="43">
        <v>321590.93329999998</v>
      </c>
      <c r="E13" s="43">
        <v>360054</v>
      </c>
      <c r="F13" s="44">
        <v>89.317417192976606</v>
      </c>
      <c r="G13" s="45"/>
      <c r="H13" s="45"/>
      <c r="I13" s="43">
        <v>74979.078500000003</v>
      </c>
      <c r="J13" s="44">
        <v>23.315047389739298</v>
      </c>
      <c r="K13" s="45"/>
      <c r="L13" s="45"/>
      <c r="M13" s="45"/>
      <c r="N13" s="43">
        <v>7997367.4236000003</v>
      </c>
      <c r="O13" s="43">
        <v>52837964.7914</v>
      </c>
      <c r="P13" s="43">
        <v>14426</v>
      </c>
      <c r="Q13" s="43">
        <v>14171</v>
      </c>
      <c r="R13" s="44">
        <v>1.79944958012843</v>
      </c>
      <c r="S13" s="43">
        <v>22.2924534382365</v>
      </c>
      <c r="T13" s="43">
        <v>22.249150215228301</v>
      </c>
      <c r="U13" s="46">
        <v>0.194250593045803</v>
      </c>
    </row>
    <row r="14" spans="1:23" ht="12" thickBot="1">
      <c r="A14" s="71"/>
      <c r="B14" s="60" t="s">
        <v>12</v>
      </c>
      <c r="C14" s="61"/>
      <c r="D14" s="43">
        <v>109540.1924</v>
      </c>
      <c r="E14" s="43">
        <v>153882</v>
      </c>
      <c r="F14" s="44">
        <v>71.1845390623985</v>
      </c>
      <c r="G14" s="45"/>
      <c r="H14" s="45"/>
      <c r="I14" s="43">
        <v>12142.6613</v>
      </c>
      <c r="J14" s="44">
        <v>11.085119565665501</v>
      </c>
      <c r="K14" s="45"/>
      <c r="L14" s="45"/>
      <c r="M14" s="45"/>
      <c r="N14" s="43">
        <v>3850813.3974000001</v>
      </c>
      <c r="O14" s="43">
        <v>27630840.836300001</v>
      </c>
      <c r="P14" s="43">
        <v>2261</v>
      </c>
      <c r="Q14" s="43">
        <v>2317</v>
      </c>
      <c r="R14" s="44">
        <v>-2.4169184290030201</v>
      </c>
      <c r="S14" s="43">
        <v>48.447674657231303</v>
      </c>
      <c r="T14" s="43">
        <v>50.644589167026297</v>
      </c>
      <c r="U14" s="46">
        <v>-4.5346129103992201</v>
      </c>
    </row>
    <row r="15" spans="1:23" ht="12" thickBot="1">
      <c r="A15" s="71"/>
      <c r="B15" s="60" t="s">
        <v>13</v>
      </c>
      <c r="C15" s="61"/>
      <c r="D15" s="43">
        <v>72939.467799999999</v>
      </c>
      <c r="E15" s="43">
        <v>93186</v>
      </c>
      <c r="F15" s="44">
        <v>78.272989290236694</v>
      </c>
      <c r="G15" s="45"/>
      <c r="H15" s="45"/>
      <c r="I15" s="43">
        <v>9679.5347000000002</v>
      </c>
      <c r="J15" s="44">
        <v>13.2706406996844</v>
      </c>
      <c r="K15" s="45"/>
      <c r="L15" s="45"/>
      <c r="M15" s="45"/>
      <c r="N15" s="43">
        <v>2514623.4819999998</v>
      </c>
      <c r="O15" s="43">
        <v>19692915.654599998</v>
      </c>
      <c r="P15" s="43">
        <v>3821</v>
      </c>
      <c r="Q15" s="43">
        <v>3898</v>
      </c>
      <c r="R15" s="44">
        <v>-1.97537198563366</v>
      </c>
      <c r="S15" s="43">
        <v>19.089104370583598</v>
      </c>
      <c r="T15" s="43">
        <v>20.158744971780401</v>
      </c>
      <c r="U15" s="46">
        <v>-5.6034090464983004</v>
      </c>
    </row>
    <row r="16" spans="1:23" ht="12" thickBot="1">
      <c r="A16" s="71"/>
      <c r="B16" s="60" t="s">
        <v>14</v>
      </c>
      <c r="C16" s="61"/>
      <c r="D16" s="43">
        <v>857470.92830000003</v>
      </c>
      <c r="E16" s="43">
        <v>946830</v>
      </c>
      <c r="F16" s="44">
        <v>90.562289777467996</v>
      </c>
      <c r="G16" s="45"/>
      <c r="H16" s="45"/>
      <c r="I16" s="43">
        <v>79955.021099999998</v>
      </c>
      <c r="J16" s="44">
        <v>9.3245168391325901</v>
      </c>
      <c r="K16" s="45"/>
      <c r="L16" s="45"/>
      <c r="M16" s="45"/>
      <c r="N16" s="43">
        <v>24199422.099399999</v>
      </c>
      <c r="O16" s="43">
        <v>203619257.7956</v>
      </c>
      <c r="P16" s="43">
        <v>70225</v>
      </c>
      <c r="Q16" s="43">
        <v>65362</v>
      </c>
      <c r="R16" s="44">
        <v>7.4401028120314496</v>
      </c>
      <c r="S16" s="43">
        <v>12.2103371776433</v>
      </c>
      <c r="T16" s="43">
        <v>12.3696023882378</v>
      </c>
      <c r="U16" s="46">
        <v>-1.3043473597611499</v>
      </c>
    </row>
    <row r="17" spans="1:21" ht="12" thickBot="1">
      <c r="A17" s="71"/>
      <c r="B17" s="60" t="s">
        <v>15</v>
      </c>
      <c r="C17" s="61"/>
      <c r="D17" s="43">
        <v>1004041.0836</v>
      </c>
      <c r="E17" s="43">
        <v>616096</v>
      </c>
      <c r="F17" s="44">
        <v>162.968284747832</v>
      </c>
      <c r="G17" s="45"/>
      <c r="H17" s="45"/>
      <c r="I17" s="43">
        <v>79048.425199999998</v>
      </c>
      <c r="J17" s="44">
        <v>7.8730269598701099</v>
      </c>
      <c r="K17" s="45"/>
      <c r="L17" s="45"/>
      <c r="M17" s="45"/>
      <c r="N17" s="43">
        <v>16230209.633099999</v>
      </c>
      <c r="O17" s="43">
        <v>119277693.3795</v>
      </c>
      <c r="P17" s="43">
        <v>16309</v>
      </c>
      <c r="Q17" s="43">
        <v>15715</v>
      </c>
      <c r="R17" s="44">
        <v>3.7798281896277399</v>
      </c>
      <c r="S17" s="43">
        <v>61.5636203078055</v>
      </c>
      <c r="T17" s="43">
        <v>32.621266064269797</v>
      </c>
      <c r="U17" s="46">
        <v>47.012105686491203</v>
      </c>
    </row>
    <row r="18" spans="1:21" ht="12" thickBot="1">
      <c r="A18" s="71"/>
      <c r="B18" s="60" t="s">
        <v>16</v>
      </c>
      <c r="C18" s="61"/>
      <c r="D18" s="43">
        <v>1600774.0678000001</v>
      </c>
      <c r="E18" s="43">
        <v>1702689</v>
      </c>
      <c r="F18" s="44">
        <v>94.014471685668994</v>
      </c>
      <c r="G18" s="45"/>
      <c r="H18" s="45"/>
      <c r="I18" s="43">
        <v>197295.24040000001</v>
      </c>
      <c r="J18" s="44">
        <v>12.324989788918201</v>
      </c>
      <c r="K18" s="45"/>
      <c r="L18" s="45"/>
      <c r="M18" s="45"/>
      <c r="N18" s="43">
        <v>50251911.215000004</v>
      </c>
      <c r="O18" s="43">
        <v>383135164.30159998</v>
      </c>
      <c r="P18" s="43">
        <v>93518</v>
      </c>
      <c r="Q18" s="43">
        <v>92551</v>
      </c>
      <c r="R18" s="44">
        <v>1.0448293373383399</v>
      </c>
      <c r="S18" s="43">
        <v>17.117282959430302</v>
      </c>
      <c r="T18" s="43">
        <v>17.348951355468898</v>
      </c>
      <c r="U18" s="46">
        <v>-1.3534180429667799</v>
      </c>
    </row>
    <row r="19" spans="1:21" ht="12" thickBot="1">
      <c r="A19" s="71"/>
      <c r="B19" s="60" t="s">
        <v>17</v>
      </c>
      <c r="C19" s="61"/>
      <c r="D19" s="43">
        <v>787826.17050000001</v>
      </c>
      <c r="E19" s="43">
        <v>545926</v>
      </c>
      <c r="F19" s="44">
        <v>144.310065924686</v>
      </c>
      <c r="G19" s="45"/>
      <c r="H19" s="45"/>
      <c r="I19" s="43">
        <v>33594.014999999999</v>
      </c>
      <c r="J19" s="44">
        <v>4.2641405246387398</v>
      </c>
      <c r="K19" s="45"/>
      <c r="L19" s="45"/>
      <c r="M19" s="45"/>
      <c r="N19" s="43">
        <v>14740349.390799999</v>
      </c>
      <c r="O19" s="43">
        <v>134192858.73909999</v>
      </c>
      <c r="P19" s="43">
        <v>12946</v>
      </c>
      <c r="Q19" s="43">
        <v>10907</v>
      </c>
      <c r="R19" s="44">
        <v>18.6944164298157</v>
      </c>
      <c r="S19" s="43">
        <v>60.854794569751299</v>
      </c>
      <c r="T19" s="43">
        <v>43.115203548180098</v>
      </c>
      <c r="U19" s="46">
        <v>29.150687545643201</v>
      </c>
    </row>
    <row r="20" spans="1:21" ht="12" thickBot="1">
      <c r="A20" s="71"/>
      <c r="B20" s="60" t="s">
        <v>18</v>
      </c>
      <c r="C20" s="61"/>
      <c r="D20" s="43">
        <v>871612.4264</v>
      </c>
      <c r="E20" s="43">
        <v>955940</v>
      </c>
      <c r="F20" s="44">
        <v>91.178570454212604</v>
      </c>
      <c r="G20" s="45"/>
      <c r="H20" s="45"/>
      <c r="I20" s="43">
        <v>41250.6394</v>
      </c>
      <c r="J20" s="44">
        <v>4.7326814247447704</v>
      </c>
      <c r="K20" s="45"/>
      <c r="L20" s="45"/>
      <c r="M20" s="45"/>
      <c r="N20" s="43">
        <v>26056862.4309</v>
      </c>
      <c r="O20" s="43">
        <v>206484126.62689999</v>
      </c>
      <c r="P20" s="43">
        <v>36188</v>
      </c>
      <c r="Q20" s="43">
        <v>34035</v>
      </c>
      <c r="R20" s="44">
        <v>6.32584104598208</v>
      </c>
      <c r="S20" s="43">
        <v>24.085675538852701</v>
      </c>
      <c r="T20" s="43">
        <v>19.852482130160102</v>
      </c>
      <c r="U20" s="46">
        <v>17.575564371711099</v>
      </c>
    </row>
    <row r="21" spans="1:21" ht="12" thickBot="1">
      <c r="A21" s="71"/>
      <c r="B21" s="60" t="s">
        <v>19</v>
      </c>
      <c r="C21" s="61"/>
      <c r="D21" s="43">
        <v>341927.06349999999</v>
      </c>
      <c r="E21" s="43">
        <v>364436</v>
      </c>
      <c r="F21" s="44">
        <v>93.823624312636497</v>
      </c>
      <c r="G21" s="45"/>
      <c r="H21" s="45"/>
      <c r="I21" s="43">
        <v>31549.6502</v>
      </c>
      <c r="J21" s="44">
        <v>9.2270117132743401</v>
      </c>
      <c r="K21" s="45"/>
      <c r="L21" s="45"/>
      <c r="M21" s="45"/>
      <c r="N21" s="43">
        <v>10258361.235400001</v>
      </c>
      <c r="O21" s="43">
        <v>81912207.531399995</v>
      </c>
      <c r="P21" s="43">
        <v>33004</v>
      </c>
      <c r="Q21" s="43">
        <v>30732</v>
      </c>
      <c r="R21" s="44">
        <v>7.3929454640114596</v>
      </c>
      <c r="S21" s="43">
        <v>10.360170388437799</v>
      </c>
      <c r="T21" s="43">
        <v>10.6981643075622</v>
      </c>
      <c r="U21" s="46">
        <v>-3.2624359103359302</v>
      </c>
    </row>
    <row r="22" spans="1:21" ht="12" thickBot="1">
      <c r="A22" s="71"/>
      <c r="B22" s="60" t="s">
        <v>20</v>
      </c>
      <c r="C22" s="61"/>
      <c r="D22" s="43">
        <v>1174625.9508</v>
      </c>
      <c r="E22" s="43">
        <v>1008120</v>
      </c>
      <c r="F22" s="44">
        <v>116.516481252232</v>
      </c>
      <c r="G22" s="45"/>
      <c r="H22" s="45"/>
      <c r="I22" s="43">
        <v>126780.97960000001</v>
      </c>
      <c r="J22" s="44">
        <v>10.7933065427044</v>
      </c>
      <c r="K22" s="45"/>
      <c r="L22" s="45"/>
      <c r="M22" s="45"/>
      <c r="N22" s="43">
        <v>33872323.930299997</v>
      </c>
      <c r="O22" s="43">
        <v>209206305.71579999</v>
      </c>
      <c r="P22" s="43">
        <v>83217</v>
      </c>
      <c r="Q22" s="43">
        <v>81873</v>
      </c>
      <c r="R22" s="44">
        <v>1.64156681689935</v>
      </c>
      <c r="S22" s="43">
        <v>14.1152162514871</v>
      </c>
      <c r="T22" s="43">
        <v>14.1393708389823</v>
      </c>
      <c r="U22" s="46">
        <v>-0.17112445934154</v>
      </c>
    </row>
    <row r="23" spans="1:21" ht="12" thickBot="1">
      <c r="A23" s="71"/>
      <c r="B23" s="60" t="s">
        <v>21</v>
      </c>
      <c r="C23" s="61"/>
      <c r="D23" s="43">
        <v>2907008.0156999999</v>
      </c>
      <c r="E23" s="43">
        <v>2826727</v>
      </c>
      <c r="F23" s="44">
        <v>102.840069652994</v>
      </c>
      <c r="G23" s="45"/>
      <c r="H23" s="45"/>
      <c r="I23" s="43">
        <v>153737.81419999999</v>
      </c>
      <c r="J23" s="44">
        <v>5.2885239177085799</v>
      </c>
      <c r="K23" s="45"/>
      <c r="L23" s="45"/>
      <c r="M23" s="45"/>
      <c r="N23" s="43">
        <v>70747187.4199</v>
      </c>
      <c r="O23" s="43">
        <v>548272815.52199996</v>
      </c>
      <c r="P23" s="43">
        <v>94127</v>
      </c>
      <c r="Q23" s="43">
        <v>89829</v>
      </c>
      <c r="R23" s="44">
        <v>4.7846463836845698</v>
      </c>
      <c r="S23" s="43">
        <v>30.883891080136401</v>
      </c>
      <c r="T23" s="43">
        <v>29.4978397343842</v>
      </c>
      <c r="U23" s="46">
        <v>4.4879427341448599</v>
      </c>
    </row>
    <row r="24" spans="1:21" ht="12" thickBot="1">
      <c r="A24" s="71"/>
      <c r="B24" s="60" t="s">
        <v>22</v>
      </c>
      <c r="C24" s="61"/>
      <c r="D24" s="43">
        <v>301684.48119999998</v>
      </c>
      <c r="E24" s="43">
        <v>383559</v>
      </c>
      <c r="F24" s="44">
        <v>78.653996177902201</v>
      </c>
      <c r="G24" s="45"/>
      <c r="H24" s="45"/>
      <c r="I24" s="43">
        <v>49313.497100000001</v>
      </c>
      <c r="J24" s="44">
        <v>16.346050318480899</v>
      </c>
      <c r="K24" s="45"/>
      <c r="L24" s="45"/>
      <c r="M24" s="45"/>
      <c r="N24" s="43">
        <v>9409137.4036999997</v>
      </c>
      <c r="O24" s="43">
        <v>49369469.630800001</v>
      </c>
      <c r="P24" s="43">
        <v>35201</v>
      </c>
      <c r="Q24" s="43">
        <v>35145</v>
      </c>
      <c r="R24" s="44">
        <v>0.15933987764973301</v>
      </c>
      <c r="S24" s="43">
        <v>8.5703383767506605</v>
      </c>
      <c r="T24" s="43">
        <v>8.7021532565087494</v>
      </c>
      <c r="U24" s="46">
        <v>-1.53803588567367</v>
      </c>
    </row>
    <row r="25" spans="1:21" ht="12" thickBot="1">
      <c r="A25" s="71"/>
      <c r="B25" s="60" t="s">
        <v>23</v>
      </c>
      <c r="C25" s="61"/>
      <c r="D25" s="43">
        <v>206598.27100000001</v>
      </c>
      <c r="E25" s="43">
        <v>278797</v>
      </c>
      <c r="F25" s="44">
        <v>74.1034770818911</v>
      </c>
      <c r="G25" s="45"/>
      <c r="H25" s="45"/>
      <c r="I25" s="43">
        <v>21854.404699999999</v>
      </c>
      <c r="J25" s="44">
        <v>10.578212777008201</v>
      </c>
      <c r="K25" s="45"/>
      <c r="L25" s="45"/>
      <c r="M25" s="45"/>
      <c r="N25" s="43">
        <v>6360613.3208999997</v>
      </c>
      <c r="O25" s="43">
        <v>39293720.525700003</v>
      </c>
      <c r="P25" s="43">
        <v>16851</v>
      </c>
      <c r="Q25" s="43">
        <v>17138</v>
      </c>
      <c r="R25" s="44">
        <v>-1.67464114832536</v>
      </c>
      <c r="S25" s="43">
        <v>12.2602973710759</v>
      </c>
      <c r="T25" s="43">
        <v>11.4424091025791</v>
      </c>
      <c r="U25" s="46">
        <v>6.6710312461618804</v>
      </c>
    </row>
    <row r="26" spans="1:21" ht="12" thickBot="1">
      <c r="A26" s="71"/>
      <c r="B26" s="60" t="s">
        <v>24</v>
      </c>
      <c r="C26" s="61"/>
      <c r="D26" s="43">
        <v>449966.5122</v>
      </c>
      <c r="E26" s="43">
        <v>479885</v>
      </c>
      <c r="F26" s="44">
        <v>93.765488023172196</v>
      </c>
      <c r="G26" s="45"/>
      <c r="H26" s="45"/>
      <c r="I26" s="43">
        <v>82286.257899999997</v>
      </c>
      <c r="J26" s="44">
        <v>18.2871959732474</v>
      </c>
      <c r="K26" s="45"/>
      <c r="L26" s="45"/>
      <c r="M26" s="45"/>
      <c r="N26" s="43">
        <v>15104974.6306</v>
      </c>
      <c r="O26" s="43">
        <v>98324507.649499997</v>
      </c>
      <c r="P26" s="43">
        <v>36064</v>
      </c>
      <c r="Q26" s="43">
        <v>36700</v>
      </c>
      <c r="R26" s="44">
        <v>-1.73297002724796</v>
      </c>
      <c r="S26" s="43">
        <v>12.4768886479592</v>
      </c>
      <c r="T26" s="43">
        <v>11.980868386920999</v>
      </c>
      <c r="U26" s="46">
        <v>3.9755124457196902</v>
      </c>
    </row>
    <row r="27" spans="1:21" ht="12" thickBot="1">
      <c r="A27" s="71"/>
      <c r="B27" s="60" t="s">
        <v>25</v>
      </c>
      <c r="C27" s="61"/>
      <c r="D27" s="43">
        <v>274808.53779999999</v>
      </c>
      <c r="E27" s="43">
        <v>316077</v>
      </c>
      <c r="F27" s="44">
        <v>86.943541542092603</v>
      </c>
      <c r="G27" s="45"/>
      <c r="H27" s="45"/>
      <c r="I27" s="43">
        <v>88061.861799999999</v>
      </c>
      <c r="J27" s="44">
        <v>32.044805632672698</v>
      </c>
      <c r="K27" s="45"/>
      <c r="L27" s="45"/>
      <c r="M27" s="45"/>
      <c r="N27" s="43">
        <v>7732608.4052999998</v>
      </c>
      <c r="O27" s="43">
        <v>46847187.6492</v>
      </c>
      <c r="P27" s="43">
        <v>39855</v>
      </c>
      <c r="Q27" s="43">
        <v>40831</v>
      </c>
      <c r="R27" s="44">
        <v>-2.3903406725282199</v>
      </c>
      <c r="S27" s="43">
        <v>6.8952085760883204</v>
      </c>
      <c r="T27" s="43">
        <v>6.9551967328745299</v>
      </c>
      <c r="U27" s="46">
        <v>-0.86999771108076596</v>
      </c>
    </row>
    <row r="28" spans="1:21" ht="12" thickBot="1">
      <c r="A28" s="71"/>
      <c r="B28" s="60" t="s">
        <v>26</v>
      </c>
      <c r="C28" s="61"/>
      <c r="D28" s="43">
        <v>848282.04189999995</v>
      </c>
      <c r="E28" s="43">
        <v>887012</v>
      </c>
      <c r="F28" s="44">
        <v>95.633660187235407</v>
      </c>
      <c r="G28" s="45"/>
      <c r="H28" s="45"/>
      <c r="I28" s="43">
        <v>58590.072</v>
      </c>
      <c r="J28" s="44">
        <v>6.9069093893310196</v>
      </c>
      <c r="K28" s="45"/>
      <c r="L28" s="45"/>
      <c r="M28" s="45"/>
      <c r="N28" s="43">
        <v>26058070.0381</v>
      </c>
      <c r="O28" s="43">
        <v>153504650.80090001</v>
      </c>
      <c r="P28" s="43">
        <v>48792</v>
      </c>
      <c r="Q28" s="43">
        <v>48801</v>
      </c>
      <c r="R28" s="44">
        <v>-1.8442245035966E-2</v>
      </c>
      <c r="S28" s="43">
        <v>17.385678838744099</v>
      </c>
      <c r="T28" s="43">
        <v>17.367714901334001</v>
      </c>
      <c r="U28" s="46">
        <v>0.10332606265585199</v>
      </c>
    </row>
    <row r="29" spans="1:21" ht="12" thickBot="1">
      <c r="A29" s="71"/>
      <c r="B29" s="60" t="s">
        <v>27</v>
      </c>
      <c r="C29" s="61"/>
      <c r="D29" s="43">
        <v>664198.72360000003</v>
      </c>
      <c r="E29" s="43">
        <v>613035</v>
      </c>
      <c r="F29" s="44">
        <v>108.345971045699</v>
      </c>
      <c r="G29" s="45"/>
      <c r="H29" s="45"/>
      <c r="I29" s="43">
        <v>108472.3444</v>
      </c>
      <c r="J29" s="44">
        <v>16.3313087703742</v>
      </c>
      <c r="K29" s="45"/>
      <c r="L29" s="45"/>
      <c r="M29" s="45"/>
      <c r="N29" s="43">
        <v>19343127.5495</v>
      </c>
      <c r="O29" s="43">
        <v>124438399.94329999</v>
      </c>
      <c r="P29" s="43">
        <v>101568</v>
      </c>
      <c r="Q29" s="43">
        <v>101402</v>
      </c>
      <c r="R29" s="44">
        <v>0.16370485789234401</v>
      </c>
      <c r="S29" s="43">
        <v>6.5394486806868297</v>
      </c>
      <c r="T29" s="43">
        <v>6.5111722648468504</v>
      </c>
      <c r="U29" s="46">
        <v>0.43239754940645903</v>
      </c>
    </row>
    <row r="30" spans="1:21" ht="12" thickBot="1">
      <c r="A30" s="71"/>
      <c r="B30" s="60" t="s">
        <v>28</v>
      </c>
      <c r="C30" s="61"/>
      <c r="D30" s="43">
        <v>1129342.6163000001</v>
      </c>
      <c r="E30" s="43">
        <v>1124903</v>
      </c>
      <c r="F30" s="44">
        <v>100.39466658903</v>
      </c>
      <c r="G30" s="45"/>
      <c r="H30" s="45"/>
      <c r="I30" s="43">
        <v>178544.05869999999</v>
      </c>
      <c r="J30" s="44">
        <v>15.809556473212099</v>
      </c>
      <c r="K30" s="45"/>
      <c r="L30" s="45"/>
      <c r="M30" s="45"/>
      <c r="N30" s="43">
        <v>34936779.614299998</v>
      </c>
      <c r="O30" s="43">
        <v>226864789.92829999</v>
      </c>
      <c r="P30" s="43">
        <v>86610</v>
      </c>
      <c r="Q30" s="43">
        <v>84341</v>
      </c>
      <c r="R30" s="44">
        <v>2.6902692640589998</v>
      </c>
      <c r="S30" s="43">
        <v>13.0394021048378</v>
      </c>
      <c r="T30" s="43">
        <v>13.0138249570197</v>
      </c>
      <c r="U30" s="46">
        <v>0.196152765383104</v>
      </c>
    </row>
    <row r="31" spans="1:21" ht="12" thickBot="1">
      <c r="A31" s="71"/>
      <c r="B31" s="60" t="s">
        <v>29</v>
      </c>
      <c r="C31" s="61"/>
      <c r="D31" s="43">
        <v>1101822.3513</v>
      </c>
      <c r="E31" s="43">
        <v>740842</v>
      </c>
      <c r="F31" s="44">
        <v>148.72568662413801</v>
      </c>
      <c r="G31" s="45"/>
      <c r="H31" s="45"/>
      <c r="I31" s="43">
        <v>24525.268</v>
      </c>
      <c r="J31" s="44">
        <v>2.2258822369199098</v>
      </c>
      <c r="K31" s="45"/>
      <c r="L31" s="45"/>
      <c r="M31" s="45"/>
      <c r="N31" s="43">
        <v>27357136.467399999</v>
      </c>
      <c r="O31" s="43">
        <v>184166308.1963</v>
      </c>
      <c r="P31" s="43">
        <v>33976</v>
      </c>
      <c r="Q31" s="43">
        <v>35176</v>
      </c>
      <c r="R31" s="44">
        <v>-3.4114168751421401</v>
      </c>
      <c r="S31" s="43">
        <v>32.429431107252199</v>
      </c>
      <c r="T31" s="43">
        <v>26.862507789401899</v>
      </c>
      <c r="U31" s="46">
        <v>17.166268811312499</v>
      </c>
    </row>
    <row r="32" spans="1:21" ht="12" thickBot="1">
      <c r="A32" s="71"/>
      <c r="B32" s="60" t="s">
        <v>30</v>
      </c>
      <c r="C32" s="61"/>
      <c r="D32" s="43">
        <v>131542.9479</v>
      </c>
      <c r="E32" s="43">
        <v>142512</v>
      </c>
      <c r="F32" s="44">
        <v>92.303067741663895</v>
      </c>
      <c r="G32" s="45"/>
      <c r="H32" s="45"/>
      <c r="I32" s="43">
        <v>32923.069799999997</v>
      </c>
      <c r="J32" s="44">
        <v>25.028380711848101</v>
      </c>
      <c r="K32" s="45"/>
      <c r="L32" s="45"/>
      <c r="M32" s="45"/>
      <c r="N32" s="43">
        <v>3923814.0797999999</v>
      </c>
      <c r="O32" s="43">
        <v>26187555.095899999</v>
      </c>
      <c r="P32" s="43">
        <v>27975</v>
      </c>
      <c r="Q32" s="43">
        <v>27848</v>
      </c>
      <c r="R32" s="44">
        <v>0.45604711289859401</v>
      </c>
      <c r="S32" s="43">
        <v>4.7021607828418199</v>
      </c>
      <c r="T32" s="43">
        <v>4.6548779517380101</v>
      </c>
      <c r="U32" s="46">
        <v>1.0055553879899599</v>
      </c>
    </row>
    <row r="33" spans="1:21" ht="12" thickBot="1">
      <c r="A33" s="71"/>
      <c r="B33" s="60" t="s">
        <v>31</v>
      </c>
      <c r="C33" s="61"/>
      <c r="D33" s="43">
        <v>187.04839999999999</v>
      </c>
      <c r="E33" s="45"/>
      <c r="F33" s="45"/>
      <c r="G33" s="45"/>
      <c r="H33" s="45"/>
      <c r="I33" s="43">
        <v>40.207799999999999</v>
      </c>
      <c r="J33" s="44">
        <v>21.495933672782002</v>
      </c>
      <c r="K33" s="45"/>
      <c r="L33" s="45"/>
      <c r="M33" s="45"/>
      <c r="N33" s="43">
        <v>4260.7196999999996</v>
      </c>
      <c r="O33" s="43">
        <v>20134.109400000001</v>
      </c>
      <c r="P33" s="43">
        <v>28</v>
      </c>
      <c r="Q33" s="43">
        <v>28</v>
      </c>
      <c r="R33" s="44">
        <v>0</v>
      </c>
      <c r="S33" s="43">
        <v>6.6802999999999999</v>
      </c>
      <c r="T33" s="43">
        <v>5.3418964285714301</v>
      </c>
      <c r="U33" s="46">
        <v>20.035081829088099</v>
      </c>
    </row>
    <row r="34" spans="1:21" ht="12" thickBot="1">
      <c r="A34" s="71"/>
      <c r="B34" s="60" t="s">
        <v>40</v>
      </c>
      <c r="C34" s="61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3">
        <v>3.9</v>
      </c>
      <c r="O34" s="43">
        <v>25.9</v>
      </c>
      <c r="P34" s="45"/>
      <c r="Q34" s="45"/>
      <c r="R34" s="45"/>
      <c r="S34" s="45"/>
      <c r="T34" s="45"/>
      <c r="U34" s="47"/>
    </row>
    <row r="35" spans="1:21" ht="12" thickBot="1">
      <c r="A35" s="71"/>
      <c r="B35" s="60" t="s">
        <v>32</v>
      </c>
      <c r="C35" s="61"/>
      <c r="D35" s="43">
        <v>148989.70250000001</v>
      </c>
      <c r="E35" s="43">
        <v>152651</v>
      </c>
      <c r="F35" s="44">
        <v>97.601524064696605</v>
      </c>
      <c r="G35" s="45"/>
      <c r="H35" s="45"/>
      <c r="I35" s="43">
        <v>17439.566699999999</v>
      </c>
      <c r="J35" s="44">
        <v>11.7052161373367</v>
      </c>
      <c r="K35" s="45"/>
      <c r="L35" s="45"/>
      <c r="M35" s="45"/>
      <c r="N35" s="43">
        <v>4705890.2013999997</v>
      </c>
      <c r="O35" s="43">
        <v>16338214.545399999</v>
      </c>
      <c r="P35" s="43">
        <v>12156</v>
      </c>
      <c r="Q35" s="43">
        <v>12003</v>
      </c>
      <c r="R35" s="44">
        <v>1.2746813296675901</v>
      </c>
      <c r="S35" s="43">
        <v>12.256474374794299</v>
      </c>
      <c r="T35" s="43">
        <v>11.9845054153128</v>
      </c>
      <c r="U35" s="46">
        <v>2.2189819940455999</v>
      </c>
    </row>
    <row r="36" spans="1:21" ht="12" customHeight="1" thickBot="1">
      <c r="A36" s="71"/>
      <c r="B36" s="60" t="s">
        <v>41</v>
      </c>
      <c r="C36" s="61"/>
      <c r="D36" s="45"/>
      <c r="E36" s="43">
        <v>619045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71"/>
      <c r="B37" s="60" t="s">
        <v>42</v>
      </c>
      <c r="C37" s="61"/>
      <c r="D37" s="45"/>
      <c r="E37" s="43">
        <v>265750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71"/>
      <c r="B38" s="60" t="s">
        <v>43</v>
      </c>
      <c r="C38" s="61"/>
      <c r="D38" s="45"/>
      <c r="E38" s="43">
        <v>289117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71"/>
      <c r="B39" s="60" t="s">
        <v>33</v>
      </c>
      <c r="C39" s="61"/>
      <c r="D39" s="43">
        <v>310854.70049999998</v>
      </c>
      <c r="E39" s="43">
        <v>384602</v>
      </c>
      <c r="F39" s="44">
        <v>80.825034841212499</v>
      </c>
      <c r="G39" s="45"/>
      <c r="H39" s="45"/>
      <c r="I39" s="43">
        <v>17708.476500000001</v>
      </c>
      <c r="J39" s="44">
        <v>5.6967053969319004</v>
      </c>
      <c r="K39" s="45"/>
      <c r="L39" s="45"/>
      <c r="M39" s="45"/>
      <c r="N39" s="43">
        <v>9425517.7799999993</v>
      </c>
      <c r="O39" s="43">
        <v>61791519.766999997</v>
      </c>
      <c r="P39" s="43">
        <v>514</v>
      </c>
      <c r="Q39" s="43">
        <v>503</v>
      </c>
      <c r="R39" s="44">
        <v>2.1868787276341899</v>
      </c>
      <c r="S39" s="43">
        <v>604.77568190661498</v>
      </c>
      <c r="T39" s="43">
        <v>615.781381312127</v>
      </c>
      <c r="U39" s="46">
        <v>-1.81979860215544</v>
      </c>
    </row>
    <row r="40" spans="1:21" ht="12" thickBot="1">
      <c r="A40" s="71"/>
      <c r="B40" s="60" t="s">
        <v>34</v>
      </c>
      <c r="C40" s="61"/>
      <c r="D40" s="43">
        <v>345785.83289999998</v>
      </c>
      <c r="E40" s="43">
        <v>498140</v>
      </c>
      <c r="F40" s="44">
        <v>69.415391837635994</v>
      </c>
      <c r="G40" s="45"/>
      <c r="H40" s="45"/>
      <c r="I40" s="43">
        <v>22010.508900000001</v>
      </c>
      <c r="J40" s="44">
        <v>6.3653587873755804</v>
      </c>
      <c r="K40" s="45"/>
      <c r="L40" s="45"/>
      <c r="M40" s="45"/>
      <c r="N40" s="43">
        <v>10752469.7481</v>
      </c>
      <c r="O40" s="43">
        <v>78271310.254899994</v>
      </c>
      <c r="P40" s="43">
        <v>2034</v>
      </c>
      <c r="Q40" s="43">
        <v>2038</v>
      </c>
      <c r="R40" s="44">
        <v>-0.19627085377821299</v>
      </c>
      <c r="S40" s="43">
        <v>170.002867699115</v>
      </c>
      <c r="T40" s="43">
        <v>176.08835603532901</v>
      </c>
      <c r="U40" s="46">
        <v>-3.57963863702834</v>
      </c>
    </row>
    <row r="41" spans="1:21" ht="12" thickBot="1">
      <c r="A41" s="71"/>
      <c r="B41" s="60" t="s">
        <v>44</v>
      </c>
      <c r="C41" s="61"/>
      <c r="D41" s="45"/>
      <c r="E41" s="43">
        <v>168740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71"/>
      <c r="B42" s="60" t="s">
        <v>45</v>
      </c>
      <c r="C42" s="61"/>
      <c r="D42" s="45"/>
      <c r="E42" s="43">
        <v>74887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72"/>
      <c r="B43" s="60" t="s">
        <v>35</v>
      </c>
      <c r="C43" s="61"/>
      <c r="D43" s="48">
        <v>16110.7811</v>
      </c>
      <c r="E43" s="49"/>
      <c r="F43" s="49"/>
      <c r="G43" s="49"/>
      <c r="H43" s="49"/>
      <c r="I43" s="48">
        <v>2550.7179999999998</v>
      </c>
      <c r="J43" s="50">
        <v>15.8323670600925</v>
      </c>
      <c r="K43" s="49"/>
      <c r="L43" s="49"/>
      <c r="M43" s="49"/>
      <c r="N43" s="48">
        <v>817310.41960000002</v>
      </c>
      <c r="O43" s="48">
        <v>7439453.2012999998</v>
      </c>
      <c r="P43" s="48">
        <v>29</v>
      </c>
      <c r="Q43" s="48">
        <v>22</v>
      </c>
      <c r="R43" s="50">
        <v>31.818181818181799</v>
      </c>
      <c r="S43" s="48">
        <v>555.54417586206898</v>
      </c>
      <c r="T43" s="48">
        <v>415.210422727273</v>
      </c>
      <c r="U43" s="51">
        <v>25.260592988313199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64233</v>
      </c>
      <c r="D2" s="54">
        <v>606438.40390341904</v>
      </c>
      <c r="E2" s="54">
        <v>486311.46402307699</v>
      </c>
      <c r="F2" s="54">
        <v>120126.939880342</v>
      </c>
      <c r="G2" s="54">
        <v>486311.46402307699</v>
      </c>
      <c r="H2" s="54">
        <v>0.19808597065609501</v>
      </c>
    </row>
    <row r="3" spans="1:8" ht="14.25">
      <c r="A3" s="54">
        <v>2</v>
      </c>
      <c r="B3" s="55">
        <v>13</v>
      </c>
      <c r="C3" s="54">
        <v>29712.407999999999</v>
      </c>
      <c r="D3" s="54">
        <v>202241.318160911</v>
      </c>
      <c r="E3" s="54">
        <v>171408.01045985901</v>
      </c>
      <c r="F3" s="54">
        <v>30833.307701051399</v>
      </c>
      <c r="G3" s="54">
        <v>171408.01045985901</v>
      </c>
      <c r="H3" s="54">
        <v>0.152458004039112</v>
      </c>
    </row>
    <row r="4" spans="1:8" ht="14.25">
      <c r="A4" s="54">
        <v>3</v>
      </c>
      <c r="B4" s="55">
        <v>14</v>
      </c>
      <c r="C4" s="54">
        <v>114892</v>
      </c>
      <c r="D4" s="54">
        <v>152182.57856153799</v>
      </c>
      <c r="E4" s="54">
        <v>121488.163693162</v>
      </c>
      <c r="F4" s="54">
        <v>30694.414868376101</v>
      </c>
      <c r="G4" s="54">
        <v>121488.163693162</v>
      </c>
      <c r="H4" s="54">
        <v>0.20169466938007</v>
      </c>
    </row>
    <row r="5" spans="1:8" ht="14.25">
      <c r="A5" s="54">
        <v>4</v>
      </c>
      <c r="B5" s="55">
        <v>15</v>
      </c>
      <c r="C5" s="54">
        <v>3234</v>
      </c>
      <c r="D5" s="54">
        <v>45425.710572649601</v>
      </c>
      <c r="E5" s="54">
        <v>38454.744749572601</v>
      </c>
      <c r="F5" s="54">
        <v>6970.9658230769201</v>
      </c>
      <c r="G5" s="54">
        <v>38454.744749572601</v>
      </c>
      <c r="H5" s="54">
        <v>0.153458597239293</v>
      </c>
    </row>
    <row r="6" spans="1:8" ht="14.25">
      <c r="A6" s="54">
        <v>5</v>
      </c>
      <c r="B6" s="55">
        <v>16</v>
      </c>
      <c r="C6" s="54">
        <v>3264</v>
      </c>
      <c r="D6" s="54">
        <v>154878.40937777801</v>
      </c>
      <c r="E6" s="54">
        <v>144663.23572051301</v>
      </c>
      <c r="F6" s="54">
        <v>10215.173657265001</v>
      </c>
      <c r="G6" s="54">
        <v>144663.23572051301</v>
      </c>
      <c r="H6" s="54">
        <v>6.5956085798558398E-2</v>
      </c>
    </row>
    <row r="7" spans="1:8" ht="14.25">
      <c r="A7" s="54">
        <v>6</v>
      </c>
      <c r="B7" s="55">
        <v>17</v>
      </c>
      <c r="C7" s="54">
        <v>23169</v>
      </c>
      <c r="D7" s="54">
        <v>321591.20046068402</v>
      </c>
      <c r="E7" s="54">
        <v>246611.85433589699</v>
      </c>
      <c r="F7" s="54">
        <v>74979.346124786302</v>
      </c>
      <c r="G7" s="54">
        <v>246611.85433589699</v>
      </c>
      <c r="H7" s="54">
        <v>0.23315111239790601</v>
      </c>
    </row>
    <row r="8" spans="1:8" ht="14.25">
      <c r="A8" s="54">
        <v>7</v>
      </c>
      <c r="B8" s="55">
        <v>18</v>
      </c>
      <c r="C8" s="54">
        <v>36983</v>
      </c>
      <c r="D8" s="54">
        <v>109540.189247863</v>
      </c>
      <c r="E8" s="54">
        <v>97397.528723931595</v>
      </c>
      <c r="F8" s="54">
        <v>12142.6605239316</v>
      </c>
      <c r="G8" s="54">
        <v>97397.528723931595</v>
      </c>
      <c r="H8" s="54">
        <v>0.110851191761735</v>
      </c>
    </row>
    <row r="9" spans="1:8" ht="14.25">
      <c r="A9" s="54">
        <v>8</v>
      </c>
      <c r="B9" s="55">
        <v>19</v>
      </c>
      <c r="C9" s="54">
        <v>17008</v>
      </c>
      <c r="D9" s="54">
        <v>72939.542241880306</v>
      </c>
      <c r="E9" s="54">
        <v>63259.933811965799</v>
      </c>
      <c r="F9" s="54">
        <v>9679.6084299145296</v>
      </c>
      <c r="G9" s="54">
        <v>63259.933811965799</v>
      </c>
      <c r="H9" s="54">
        <v>0.132707282393071</v>
      </c>
    </row>
    <row r="10" spans="1:8" ht="14.25">
      <c r="A10" s="54">
        <v>9</v>
      </c>
      <c r="B10" s="55">
        <v>21</v>
      </c>
      <c r="C10" s="54">
        <v>227263</v>
      </c>
      <c r="D10" s="54">
        <v>857470.4094</v>
      </c>
      <c r="E10" s="54">
        <v>777515.90720000002</v>
      </c>
      <c r="F10" s="54">
        <v>79954.502200000003</v>
      </c>
      <c r="G10" s="54">
        <v>777515.90720000002</v>
      </c>
      <c r="H10" s="54">
        <v>9.3244619666755305E-2</v>
      </c>
    </row>
    <row r="11" spans="1:8" ht="14.25">
      <c r="A11" s="54">
        <v>10</v>
      </c>
      <c r="B11" s="55">
        <v>22</v>
      </c>
      <c r="C11" s="54">
        <v>84909.285000000003</v>
      </c>
      <c r="D11" s="54">
        <v>1004041.11033248</v>
      </c>
      <c r="E11" s="54">
        <v>924992.65977948694</v>
      </c>
      <c r="F11" s="54">
        <v>79048.450552991504</v>
      </c>
      <c r="G11" s="54">
        <v>924992.65977948694</v>
      </c>
      <c r="H11" s="54">
        <v>7.8730292753466394E-2</v>
      </c>
    </row>
    <row r="12" spans="1:8" ht="14.25">
      <c r="A12" s="54">
        <v>11</v>
      </c>
      <c r="B12" s="55">
        <v>23</v>
      </c>
      <c r="C12" s="54">
        <v>251190.90400000001</v>
      </c>
      <c r="D12" s="54">
        <v>1600774.34724274</v>
      </c>
      <c r="E12" s="54">
        <v>1403478.81658547</v>
      </c>
      <c r="F12" s="54">
        <v>197295.53065726499</v>
      </c>
      <c r="G12" s="54">
        <v>1403478.81658547</v>
      </c>
      <c r="H12" s="54">
        <v>0.123250057696825</v>
      </c>
    </row>
    <row r="13" spans="1:8" ht="14.25">
      <c r="A13" s="54">
        <v>12</v>
      </c>
      <c r="B13" s="55">
        <v>24</v>
      </c>
      <c r="C13" s="54">
        <v>23727</v>
      </c>
      <c r="D13" s="54">
        <v>787826.191962393</v>
      </c>
      <c r="E13" s="54">
        <v>754232.15563504305</v>
      </c>
      <c r="F13" s="54">
        <v>33594.036327350397</v>
      </c>
      <c r="G13" s="54">
        <v>754232.15563504305</v>
      </c>
      <c r="H13" s="54">
        <v>4.2641431155863399E-2</v>
      </c>
    </row>
    <row r="14" spans="1:8" ht="14.25">
      <c r="A14" s="54">
        <v>13</v>
      </c>
      <c r="B14" s="55">
        <v>25</v>
      </c>
      <c r="C14" s="54">
        <v>70541</v>
      </c>
      <c r="D14" s="54">
        <v>871612.55070000002</v>
      </c>
      <c r="E14" s="54">
        <v>830361.78700000001</v>
      </c>
      <c r="F14" s="54">
        <v>41250.763700000003</v>
      </c>
      <c r="G14" s="54">
        <v>830361.78700000001</v>
      </c>
      <c r="H14" s="54">
        <v>4.7326950107442999E-2</v>
      </c>
    </row>
    <row r="15" spans="1:8" ht="14.25">
      <c r="A15" s="54">
        <v>14</v>
      </c>
      <c r="B15" s="55">
        <v>26</v>
      </c>
      <c r="C15" s="54">
        <v>75827</v>
      </c>
      <c r="D15" s="54">
        <v>341926.99331149698</v>
      </c>
      <c r="E15" s="54">
        <v>310377.41320862301</v>
      </c>
      <c r="F15" s="54">
        <v>31549.580102874199</v>
      </c>
      <c r="G15" s="54">
        <v>310377.41320862301</v>
      </c>
      <c r="H15" s="54">
        <v>9.2269931067221797E-2</v>
      </c>
    </row>
    <row r="16" spans="1:8" ht="14.25">
      <c r="A16" s="54">
        <v>15</v>
      </c>
      <c r="B16" s="55">
        <v>27</v>
      </c>
      <c r="C16" s="54">
        <v>207464.61499999999</v>
      </c>
      <c r="D16" s="54">
        <v>1174626.51518053</v>
      </c>
      <c r="E16" s="54">
        <v>1047844.97297345</v>
      </c>
      <c r="F16" s="54">
        <v>126781.54220708</v>
      </c>
      <c r="G16" s="54">
        <v>1047844.97297345</v>
      </c>
      <c r="H16" s="54">
        <v>0.10793349253451399</v>
      </c>
    </row>
    <row r="17" spans="1:8" ht="14.25">
      <c r="A17" s="54">
        <v>16</v>
      </c>
      <c r="B17" s="55">
        <v>29</v>
      </c>
      <c r="C17" s="54">
        <v>251610</v>
      </c>
      <c r="D17" s="54">
        <v>2907009.7041495699</v>
      </c>
      <c r="E17" s="54">
        <v>2753270.2430247902</v>
      </c>
      <c r="F17" s="54">
        <v>153739.461124786</v>
      </c>
      <c r="G17" s="54">
        <v>2753270.2430247902</v>
      </c>
      <c r="H17" s="54">
        <v>5.28857749959806E-2</v>
      </c>
    </row>
    <row r="18" spans="1:8" ht="14.25">
      <c r="A18" s="54">
        <v>17</v>
      </c>
      <c r="B18" s="55">
        <v>31</v>
      </c>
      <c r="C18" s="54">
        <v>44658.392</v>
      </c>
      <c r="D18" s="54">
        <v>301684.49851816101</v>
      </c>
      <c r="E18" s="54">
        <v>252370.987294113</v>
      </c>
      <c r="F18" s="54">
        <v>49313.511224046997</v>
      </c>
      <c r="G18" s="54">
        <v>252370.987294113</v>
      </c>
      <c r="H18" s="54">
        <v>0.163460540618657</v>
      </c>
    </row>
    <row r="19" spans="1:8" ht="14.25">
      <c r="A19" s="54">
        <v>18</v>
      </c>
      <c r="B19" s="55">
        <v>32</v>
      </c>
      <c r="C19" s="54">
        <v>13197.332</v>
      </c>
      <c r="D19" s="54">
        <v>206598.27134445999</v>
      </c>
      <c r="E19" s="54">
        <v>184743.86083334801</v>
      </c>
      <c r="F19" s="54">
        <v>21854.410511112099</v>
      </c>
      <c r="G19" s="54">
        <v>184743.86083334801</v>
      </c>
      <c r="H19" s="54">
        <v>0.105782155721305</v>
      </c>
    </row>
    <row r="20" spans="1:8" ht="14.25">
      <c r="A20" s="54">
        <v>19</v>
      </c>
      <c r="B20" s="55">
        <v>33</v>
      </c>
      <c r="C20" s="54">
        <v>43715.303</v>
      </c>
      <c r="D20" s="54">
        <v>449966.45967833698</v>
      </c>
      <c r="E20" s="54">
        <v>367680.59158227203</v>
      </c>
      <c r="F20" s="54">
        <v>82285.868096065897</v>
      </c>
      <c r="G20" s="54">
        <v>367680.59158227203</v>
      </c>
      <c r="H20" s="54">
        <v>0.18287111478239701</v>
      </c>
    </row>
    <row r="21" spans="1:8" ht="14.25">
      <c r="A21" s="54">
        <v>20</v>
      </c>
      <c r="B21" s="55">
        <v>34</v>
      </c>
      <c r="C21" s="54">
        <v>57897.947</v>
      </c>
      <c r="D21" s="54">
        <v>274808.47198298899</v>
      </c>
      <c r="E21" s="54">
        <v>186746.66731198601</v>
      </c>
      <c r="F21" s="54">
        <v>88061.804671002799</v>
      </c>
      <c r="G21" s="54">
        <v>186746.66731198601</v>
      </c>
      <c r="H21" s="54">
        <v>0.32044792518788801</v>
      </c>
    </row>
    <row r="22" spans="1:8" ht="14.25">
      <c r="A22" s="54">
        <v>21</v>
      </c>
      <c r="B22" s="55">
        <v>35</v>
      </c>
      <c r="C22" s="54">
        <v>37562.038</v>
      </c>
      <c r="D22" s="54">
        <v>848282.04282831901</v>
      </c>
      <c r="E22" s="54">
        <v>789691.94360578002</v>
      </c>
      <c r="F22" s="54">
        <v>58590.099222538302</v>
      </c>
      <c r="G22" s="54">
        <v>789691.94360578002</v>
      </c>
      <c r="H22" s="54">
        <v>6.9069125909100706E-2</v>
      </c>
    </row>
    <row r="23" spans="1:8" ht="14.25">
      <c r="A23" s="54">
        <v>22</v>
      </c>
      <c r="B23" s="55">
        <v>36</v>
      </c>
      <c r="C23" s="54">
        <v>132194.74299999999</v>
      </c>
      <c r="D23" s="54">
        <v>664198.72246725694</v>
      </c>
      <c r="E23" s="54">
        <v>555726.32356250496</v>
      </c>
      <c r="F23" s="54">
        <v>108472.398904752</v>
      </c>
      <c r="G23" s="54">
        <v>555726.32356250496</v>
      </c>
      <c r="H23" s="54">
        <v>0.16331317004317</v>
      </c>
    </row>
    <row r="24" spans="1:8" ht="14.25">
      <c r="A24" s="54">
        <v>23</v>
      </c>
      <c r="B24" s="55">
        <v>37</v>
      </c>
      <c r="C24" s="54">
        <v>151726.57500000001</v>
      </c>
      <c r="D24" s="54">
        <v>1129342.61956637</v>
      </c>
      <c r="E24" s="54">
        <v>950798.56357914105</v>
      </c>
      <c r="F24" s="54">
        <v>178544.05598723001</v>
      </c>
      <c r="G24" s="54">
        <v>950798.56357914105</v>
      </c>
      <c r="H24" s="54">
        <v>0.158095561872787</v>
      </c>
    </row>
    <row r="25" spans="1:8" ht="14.25">
      <c r="A25" s="54">
        <v>24</v>
      </c>
      <c r="B25" s="55">
        <v>38</v>
      </c>
      <c r="C25" s="54">
        <v>266567.05800000002</v>
      </c>
      <c r="D25" s="54">
        <v>1101822.2379451301</v>
      </c>
      <c r="E25" s="54">
        <v>1077297.10381062</v>
      </c>
      <c r="F25" s="54">
        <v>24525.134134513301</v>
      </c>
      <c r="G25" s="54">
        <v>1077297.10381062</v>
      </c>
      <c r="H25" s="54">
        <v>2.2258703164543099E-2</v>
      </c>
    </row>
    <row r="26" spans="1:8" ht="14.25">
      <c r="A26" s="54">
        <v>25</v>
      </c>
      <c r="B26" s="55">
        <v>39</v>
      </c>
      <c r="C26" s="54">
        <v>82065.150999999998</v>
      </c>
      <c r="D26" s="54">
        <v>131542.85352937001</v>
      </c>
      <c r="E26" s="54">
        <v>98619.891051050101</v>
      </c>
      <c r="F26" s="54">
        <v>32922.962478319903</v>
      </c>
      <c r="G26" s="54">
        <v>98619.891051050101</v>
      </c>
      <c r="H26" s="54">
        <v>0.25028317080691198</v>
      </c>
    </row>
    <row r="27" spans="1:8" ht="14.25">
      <c r="A27" s="54">
        <v>26</v>
      </c>
      <c r="B27" s="55">
        <v>40</v>
      </c>
      <c r="C27" s="54">
        <v>56.503999999999998</v>
      </c>
      <c r="D27" s="54">
        <v>187.04839999999999</v>
      </c>
      <c r="E27" s="54">
        <v>146.84059999999999</v>
      </c>
      <c r="F27" s="54">
        <v>40.207799999999999</v>
      </c>
      <c r="G27" s="54">
        <v>146.84059999999999</v>
      </c>
      <c r="H27" s="54">
        <v>0.21495933672782</v>
      </c>
    </row>
    <row r="28" spans="1:8" ht="14.25">
      <c r="A28" s="54">
        <v>27</v>
      </c>
      <c r="B28" s="55">
        <v>42</v>
      </c>
      <c r="C28" s="54">
        <v>10544.507</v>
      </c>
      <c r="D28" s="54">
        <v>148989.701</v>
      </c>
      <c r="E28" s="54">
        <v>131550.1367</v>
      </c>
      <c r="F28" s="54">
        <v>17439.564299999998</v>
      </c>
      <c r="G28" s="54">
        <v>131550.1367</v>
      </c>
      <c r="H28" s="54">
        <v>0.11705214644332999</v>
      </c>
    </row>
    <row r="29" spans="1:8" ht="14.25">
      <c r="A29" s="54">
        <v>28</v>
      </c>
      <c r="B29" s="55">
        <v>75</v>
      </c>
      <c r="C29" s="54">
        <v>528</v>
      </c>
      <c r="D29" s="54">
        <v>310854.70085470099</v>
      </c>
      <c r="E29" s="54">
        <v>293146.22307692299</v>
      </c>
      <c r="F29" s="54">
        <v>17708.4777777778</v>
      </c>
      <c r="G29" s="54">
        <v>293146.22307692299</v>
      </c>
      <c r="H29" s="54">
        <v>5.6967058014847402E-2</v>
      </c>
    </row>
    <row r="30" spans="1:8" ht="14.25">
      <c r="A30" s="54">
        <v>29</v>
      </c>
      <c r="B30" s="55">
        <v>76</v>
      </c>
      <c r="C30" s="54">
        <v>2040</v>
      </c>
      <c r="D30" s="54">
        <v>345785.82513333298</v>
      </c>
      <c r="E30" s="54">
        <v>323775.32078547002</v>
      </c>
      <c r="F30" s="54">
        <v>22010.5043478632</v>
      </c>
      <c r="G30" s="54">
        <v>323775.32078547002</v>
      </c>
      <c r="H30" s="54">
        <v>6.3653576138860204E-2</v>
      </c>
    </row>
    <row r="31" spans="1:8" ht="14.25">
      <c r="A31" s="54">
        <v>30</v>
      </c>
      <c r="B31" s="55">
        <v>99</v>
      </c>
      <c r="C31" s="54">
        <v>30</v>
      </c>
      <c r="D31" s="54">
        <v>16110.7810301793</v>
      </c>
      <c r="E31" s="54">
        <v>13560.0623250889</v>
      </c>
      <c r="F31" s="54">
        <v>2550.7187050903899</v>
      </c>
      <c r="G31" s="54">
        <v>13560.0623250889</v>
      </c>
      <c r="H31" s="54">
        <v>0.158323715052194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2013-08-29T06:10:56Z</dcterms:modified>
</cp:coreProperties>
</file>