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K30" s="1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5" l="1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I3"/>
  <c r="K3" s="1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<sst xmlns="http://schemas.openxmlformats.org/spreadsheetml/2006/main" count="114" uniqueCount="71">
  <si>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</si>
  <si>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</si>
  <si>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</si>
  <si>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</si>
  <si>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</si>
  <si>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</si>
  <si>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</si>
  <si>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</si>
  <si>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</si>
  <si>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</si>
  <si>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</si>
  <si>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</si>
  <si>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</si>
  <si>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</si>
  <si>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</si>
  <si>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</si>
  <si>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</si>
  <si>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</si>
  <si>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</si>
  <si>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</si>
  <si>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</si>
  <si>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</si>
  <si>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</si>
  <si>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</si>
  <si>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</si>
  <si>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</si>
  <si>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</si>
  <si>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</si>
  <si>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</si>
  <si>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</si>
  <si>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</si>
  <si>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</si>
  <si>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</si>
  <si>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</si>
  <si>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</si>
  <si>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</si>
  <si>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</si>
  <si>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</si>
  <si>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</si>
  <si>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</si>
  <si>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</si>
  <si>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</si>
  <si>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</si>
  <si>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</si>
  <si>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</si>
  <si>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</si>
  <si>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</si>
  <si>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</si>
  <si>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</si>
  <si>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</si>
  <si>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</si>
  <si>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</si>
  <si>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</si>
  <si>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</si>
  <si>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</si>
  <si>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</si>
  <si>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销售预算金额</t>
  </si>
  <si>
    <t>销售预算完成率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</si>
  <si>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</si>
  <si>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</si>
  <si>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</si>
  <si>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</si>
  <si>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</si>
  <si>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</si>
  <si>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</si>
  <si>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</t>
  </si>
  <si>
    <t>昨天客流量</t>
  </si>
  <si>
    <t>客流量增长率</t>
  </si>
  <si>
    <t>当日客单价</t>
  </si>
  <si>
    <t>昨日客单价</t>
  </si>
  <si>
    <t>客单价增长率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</si>
</sst>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sz val="10"/>
      <color indexed="64"/>
      <name val="Arial"/>
      <charset val="1"/>
    </font>
    <font>
      <b/>
      <sz val="9"/>
      <color indexed="64"/>
      <name val="Segoe UI"/>
      <family val="2"/>
    </font>
    <font>
      <sz val="9"/>
      <color indexed="64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26" fillId="0" borderId="0" xfId="0" applyFont="1" applyAlignment="1">
      <alignment horizontal="left" wrapText="1"/>
    </xf>
    <xf numFmtId="0" fontId="27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0" fontId="22" fillId="34" borderId="10" xfId="0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0" fontId="29" fillId="0" borderId="0" xfId="0" applyNumberFormat="1" applyFont="1" applyAlignment="1"/>
    <xf numFmtId="1" fontId="29" fillId="0" borderId="0" xfId="0" applyNumberFormat="1" applyFont="1" applyAlignment="1"/>
    <xf numFmtId="0" fontId="30" fillId="0" borderId="0" xfId="0" applyNumberFormat="1" applyFont="1" applyAlignment="1"/>
    <xf numFmtId="1" fontId="30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45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4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cid:97aae13713" TargetMode="External"/><Relationship Id="rId21" Type="http://schemas.openxmlformats.org/officeDocument/2006/relationships/hyperlink" Target="cid:97a5ff112" TargetMode="External"/><Relationship Id="rId34" Type="http://schemas.openxmlformats.org/officeDocument/2006/relationships/image" Target="cid:ac87b7df13" TargetMode="External"/><Relationship Id="rId42" Type="http://schemas.openxmlformats.org/officeDocument/2006/relationships/image" Target="cid:c0d5d5a813" TargetMode="External"/><Relationship Id="rId47" Type="http://schemas.openxmlformats.org/officeDocument/2006/relationships/hyperlink" Target="cid:d0b588612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63" Type="http://schemas.openxmlformats.org/officeDocument/2006/relationships/hyperlink" Target="cid:38d18ad2" TargetMode="External"/><Relationship Id="rId68" Type="http://schemas.openxmlformats.org/officeDocument/2006/relationships/image" Target="cid:392276913" TargetMode="External"/><Relationship Id="rId76" Type="http://schemas.openxmlformats.org/officeDocument/2006/relationships/image" Target="cid:185a1bab13" TargetMode="External"/><Relationship Id="rId84" Type="http://schemas.openxmlformats.org/officeDocument/2006/relationships/image" Target="cid:2deb17eb13" TargetMode="External"/><Relationship Id="rId89" Type="http://schemas.openxmlformats.org/officeDocument/2006/relationships/hyperlink" Target="cid:3c6fa8862" TargetMode="External"/><Relationship Id="rId97" Type="http://schemas.openxmlformats.org/officeDocument/2006/relationships/hyperlink" Target="cid:563ab0e62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" Type="http://schemas.openxmlformats.org/officeDocument/2006/relationships/hyperlink" Target="cid:650096c02" TargetMode="External"/><Relationship Id="rId16" Type="http://schemas.openxmlformats.org/officeDocument/2006/relationships/image" Target="cid:7dde59d613" TargetMode="External"/><Relationship Id="rId29" Type="http://schemas.openxmlformats.org/officeDocument/2006/relationships/hyperlink" Target="cid:a1ed1ff62" TargetMode="External"/><Relationship Id="rId11" Type="http://schemas.openxmlformats.org/officeDocument/2006/relationships/hyperlink" Target="cid:78be76a62" TargetMode="External"/><Relationship Id="rId24" Type="http://schemas.openxmlformats.org/officeDocument/2006/relationships/image" Target="cid:97a883f913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53" Type="http://schemas.openxmlformats.org/officeDocument/2006/relationships/hyperlink" Target="cid:e1e57af62" TargetMode="External"/><Relationship Id="rId58" Type="http://schemas.openxmlformats.org/officeDocument/2006/relationships/image" Target="cid:eca83a0c13" TargetMode="External"/><Relationship Id="rId66" Type="http://schemas.openxmlformats.org/officeDocument/2006/relationships/image" Target="cid:38f9f3713" TargetMode="External"/><Relationship Id="rId74" Type="http://schemas.openxmlformats.org/officeDocument/2006/relationships/image" Target="cid:1338c59c13" TargetMode="External"/><Relationship Id="rId79" Type="http://schemas.openxmlformats.org/officeDocument/2006/relationships/hyperlink" Target="cid:27d58f5e2" TargetMode="External"/><Relationship Id="rId87" Type="http://schemas.openxmlformats.org/officeDocument/2006/relationships/hyperlink" Target="cid:3c6ac1ec2" TargetMode="External"/><Relationship Id="rId5" Type="http://schemas.openxmlformats.org/officeDocument/2006/relationships/hyperlink" Target="cid:738f7e47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90" Type="http://schemas.openxmlformats.org/officeDocument/2006/relationships/image" Target="cid:3c6fa8b013" TargetMode="External"/><Relationship Id="rId95" Type="http://schemas.openxmlformats.org/officeDocument/2006/relationships/hyperlink" Target="cid:56290cc82" TargetMode="External"/><Relationship Id="rId19" Type="http://schemas.openxmlformats.org/officeDocument/2006/relationships/hyperlink" Target="cid:883d552c2" TargetMode="External"/><Relationship Id="rId14" Type="http://schemas.openxmlformats.org/officeDocument/2006/relationships/image" Target="cid:78c0f48013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56" Type="http://schemas.openxmlformats.org/officeDocument/2006/relationships/image" Target="cid:e76dc9a4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5bb97bc0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80" Type="http://schemas.openxmlformats.org/officeDocument/2006/relationships/image" Target="cid:27d58f7c13" TargetMode="External"/><Relationship Id="rId85" Type="http://schemas.openxmlformats.org/officeDocument/2006/relationships/hyperlink" Target="cid:321b9f952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63ab10b13" TargetMode="External"/><Relationship Id="rId3" Type="http://schemas.openxmlformats.org/officeDocument/2006/relationships/image" Target="cid:650096f013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25" Type="http://schemas.openxmlformats.org/officeDocument/2006/relationships/hyperlink" Target="cid:97aae118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46" Type="http://schemas.openxmlformats.org/officeDocument/2006/relationships/image" Target="cid:cb1fd4e013" TargetMode="External"/><Relationship Id="rId59" Type="http://schemas.openxmlformats.org/officeDocument/2006/relationships/hyperlink" Target="cid:ef30262e2" TargetMode="External"/><Relationship Id="rId67" Type="http://schemas.openxmlformats.org/officeDocument/2006/relationships/hyperlink" Target="cid:39227402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54" Type="http://schemas.openxmlformats.org/officeDocument/2006/relationships/image" Target="cid:e1e57b1713" TargetMode="External"/><Relationship Id="rId62" Type="http://schemas.openxmlformats.org/officeDocument/2006/relationships/image" Target="cid:f4562042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15" Type="http://schemas.openxmlformats.org/officeDocument/2006/relationships/hyperlink" Target="cid:7dde59952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36" Type="http://schemas.openxmlformats.org/officeDocument/2006/relationships/image" Target="cid:bbb2dea413" TargetMode="External"/><Relationship Id="rId49" Type="http://schemas.openxmlformats.org/officeDocument/2006/relationships/hyperlink" Target="cid:dfd4543e2" TargetMode="External"/><Relationship Id="rId57" Type="http://schemas.openxmlformats.org/officeDocument/2006/relationships/hyperlink" Target="cid:eca839e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44" Type="http://schemas.openxmlformats.org/officeDocument/2006/relationships/image" Target="cid:c5fc194a13" TargetMode="External"/><Relationship Id="rId52" Type="http://schemas.openxmlformats.org/officeDocument/2006/relationships/image" Target="cid:dfd5ecc8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5bb97b8b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63ab10b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5bb97bc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4" sqref="K4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2.25" style="26" bestFit="1" customWidth="1"/>
    <col min="7" max="7" width="10.5" style="1" bestFit="1" customWidth="1"/>
    <col min="8" max="8" width="9" style="26"/>
    <col min="9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50</v>
      </c>
      <c r="H1" s="23" t="s">
        <v>2</v>
      </c>
      <c r="I1" s="17" t="s">
        <v>48</v>
      </c>
      <c r="J1" s="18" t="s">
        <v>49</v>
      </c>
      <c r="K1" s="19" t="s">
        <v>51</v>
      </c>
      <c r="L1" s="19" t="s">
        <v>52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14539247.167099999</v>
      </c>
      <c r="F3" s="25">
        <f>RA!I7</f>
        <v>1456844.7024999999</v>
      </c>
      <c r="G3" s="16">
        <f>E3-F3</f>
        <v>13082402.464599999</v>
      </c>
      <c r="H3" s="27">
        <f>RA!J7</f>
        <v>10.0200834730742</v>
      </c>
      <c r="I3" s="20">
        <f>SUM(I4:I39)</f>
        <v>14539250.818522453</v>
      </c>
      <c r="J3" s="21">
        <f>SUM(J4:J39)</f>
        <v>13082402.297654526</v>
      </c>
      <c r="K3" s="22">
        <f>E3-I3</f>
        <v>-3.6514224540442228</v>
      </c>
      <c r="L3" s="22">
        <f>G3-J3</f>
        <v>0.16694547235965729</v>
      </c>
    </row>
    <row r="4" spans="1:12">
      <c r="A4" s="59">
        <f>RA!A8</f>
        <v>41491</v>
      </c>
      <c r="B4" s="12">
        <v>12</v>
      </c>
      <c r="C4" s="56" t="s">
        <v>6</v>
      </c>
      <c r="D4" s="56"/>
      <c r="E4" s="15">
        <f>RA!D8</f>
        <v>466387.05680000002</v>
      </c>
      <c r="F4" s="25">
        <f>RA!I8</f>
        <v>93752.334700000007</v>
      </c>
      <c r="G4" s="16">
        <f t="shared" ref="G4:G39" si="0">E4-F4</f>
        <v>372634.72210000001</v>
      </c>
      <c r="H4" s="27">
        <f>RA!J8</f>
        <v>20.101830300192798</v>
      </c>
      <c r="I4" s="20">
        <f>VLOOKUP(B4,RMS!B:D,3,FALSE)</f>
        <v>466387.53027008497</v>
      </c>
      <c r="J4" s="21">
        <f>VLOOKUP(B4,RMS!B:E,4,FALSE)</f>
        <v>372634.72845213697</v>
      </c>
      <c r="K4" s="22">
        <f t="shared" ref="K4:K39" si="1">E4-I4</f>
        <v>-0.4734700849512592</v>
      </c>
      <c r="L4" s="22">
        <f t="shared" ref="L4:L39" si="2">G4-J4</f>
        <v>-6.3521369593217969E-3</v>
      </c>
    </row>
    <row r="5" spans="1:12">
      <c r="A5" s="59"/>
      <c r="B5" s="12">
        <v>13</v>
      </c>
      <c r="C5" s="56" t="s">
        <v>7</v>
      </c>
      <c r="D5" s="56"/>
      <c r="E5" s="15">
        <f>RA!D9</f>
        <v>96786.815600000002</v>
      </c>
      <c r="F5" s="25">
        <f>RA!I9</f>
        <v>19547.1057</v>
      </c>
      <c r="G5" s="16">
        <f t="shared" si="0"/>
        <v>77239.709900000002</v>
      </c>
      <c r="H5" s="27">
        <f>RA!J9</f>
        <v>20.196041763357702</v>
      </c>
      <c r="I5" s="20">
        <f>VLOOKUP(B5,RMS!B:D,3,FALSE)</f>
        <v>96786.819423046705</v>
      </c>
      <c r="J5" s="21">
        <f>VLOOKUP(B5,RMS!B:E,4,FALSE)</f>
        <v>77239.7111917328</v>
      </c>
      <c r="K5" s="22">
        <f t="shared" si="1"/>
        <v>-3.8230467034736648E-3</v>
      </c>
      <c r="L5" s="22">
        <f t="shared" si="2"/>
        <v>-1.2917327985633165E-3</v>
      </c>
    </row>
    <row r="6" spans="1:12">
      <c r="A6" s="59"/>
      <c r="B6" s="12">
        <v>14</v>
      </c>
      <c r="C6" s="56" t="s">
        <v>8</v>
      </c>
      <c r="D6" s="56"/>
      <c r="E6" s="15">
        <f>RA!D10</f>
        <v>140297.69219999999</v>
      </c>
      <c r="F6" s="25">
        <f>RA!I10</f>
        <v>32682.647400000002</v>
      </c>
      <c r="G6" s="16">
        <f t="shared" si="0"/>
        <v>107615.04479999999</v>
      </c>
      <c r="H6" s="27">
        <f>RA!J10</f>
        <v>23.295213832462501</v>
      </c>
      <c r="I6" s="20">
        <f>VLOOKUP(B6,RMS!B:D,3,FALSE)</f>
        <v>140299.98344615399</v>
      </c>
      <c r="J6" s="21">
        <f>VLOOKUP(B6,RMS!B:E,4,FALSE)</f>
        <v>107615.045668376</v>
      </c>
      <c r="K6" s="22">
        <f t="shared" si="1"/>
        <v>-2.291246153996326</v>
      </c>
      <c r="L6" s="22">
        <f t="shared" si="2"/>
        <v>-8.683760097483173E-4</v>
      </c>
    </row>
    <row r="7" spans="1:12">
      <c r="A7" s="59"/>
      <c r="B7" s="12">
        <v>15</v>
      </c>
      <c r="C7" s="56" t="s">
        <v>9</v>
      </c>
      <c r="D7" s="56"/>
      <c r="E7" s="15">
        <f>RA!D11</f>
        <v>39379.497900000002</v>
      </c>
      <c r="F7" s="25">
        <f>RA!I11</f>
        <v>6953.1097</v>
      </c>
      <c r="G7" s="16">
        <f t="shared" si="0"/>
        <v>32426.388200000001</v>
      </c>
      <c r="H7" s="27">
        <f>RA!J11</f>
        <v>17.656674337638002</v>
      </c>
      <c r="I7" s="20">
        <f>VLOOKUP(B7,RMS!B:D,3,FALSE)</f>
        <v>39379.528484615403</v>
      </c>
      <c r="J7" s="21">
        <f>VLOOKUP(B7,RMS!B:E,4,FALSE)</f>
        <v>32426.388176923101</v>
      </c>
      <c r="K7" s="22">
        <f t="shared" si="1"/>
        <v>-3.058461540058488E-2</v>
      </c>
      <c r="L7" s="22">
        <f t="shared" si="2"/>
        <v>2.3076900106389076E-5</v>
      </c>
    </row>
    <row r="8" spans="1:12">
      <c r="A8" s="59"/>
      <c r="B8" s="12">
        <v>16</v>
      </c>
      <c r="C8" s="56" t="s">
        <v>10</v>
      </c>
      <c r="D8" s="56"/>
      <c r="E8" s="15">
        <f>RA!D12</f>
        <v>116784.2077</v>
      </c>
      <c r="F8" s="25">
        <f>RA!I12</f>
        <v>8056.4128000000001</v>
      </c>
      <c r="G8" s="16">
        <f t="shared" si="0"/>
        <v>108727.79489999999</v>
      </c>
      <c r="H8" s="27">
        <f>RA!J12</f>
        <v>6.8985464376276298</v>
      </c>
      <c r="I8" s="20">
        <f>VLOOKUP(B8,RMS!B:D,3,FALSE)</f>
        <v>116784.207584615</v>
      </c>
      <c r="J8" s="21">
        <f>VLOOKUP(B8,RMS!B:E,4,FALSE)</f>
        <v>108727.795212821</v>
      </c>
      <c r="K8" s="22">
        <f t="shared" si="1"/>
        <v>1.1538500257302076E-4</v>
      </c>
      <c r="L8" s="22">
        <f t="shared" si="2"/>
        <v>-3.1282100826501846E-4</v>
      </c>
    </row>
    <row r="9" spans="1:12">
      <c r="A9" s="59"/>
      <c r="B9" s="12">
        <v>17</v>
      </c>
      <c r="C9" s="56" t="s">
        <v>11</v>
      </c>
      <c r="D9" s="56"/>
      <c r="E9" s="15">
        <f>RA!D13</f>
        <v>263149.95189999999</v>
      </c>
      <c r="F9" s="25">
        <f>RA!I13</f>
        <v>63261.826300000001</v>
      </c>
      <c r="G9" s="16">
        <f t="shared" si="0"/>
        <v>199888.12559999997</v>
      </c>
      <c r="H9" s="27">
        <f>RA!J13</f>
        <v>24.040219594659199</v>
      </c>
      <c r="I9" s="20">
        <f>VLOOKUP(B9,RMS!B:D,3,FALSE)</f>
        <v>263150.106574359</v>
      </c>
      <c r="J9" s="21">
        <f>VLOOKUP(B9,RMS!B:E,4,FALSE)</f>
        <v>199888.124595726</v>
      </c>
      <c r="K9" s="22">
        <f t="shared" si="1"/>
        <v>-0.15467435901518911</v>
      </c>
      <c r="L9" s="22">
        <f t="shared" si="2"/>
        <v>1.0042739741038531E-3</v>
      </c>
    </row>
    <row r="10" spans="1:12">
      <c r="A10" s="59"/>
      <c r="B10" s="12">
        <v>18</v>
      </c>
      <c r="C10" s="56" t="s">
        <v>12</v>
      </c>
      <c r="D10" s="56"/>
      <c r="E10" s="15">
        <f>RA!D14</f>
        <v>128414.83900000001</v>
      </c>
      <c r="F10" s="25">
        <f>RA!I14</f>
        <v>4548.0132000000003</v>
      </c>
      <c r="G10" s="16">
        <f t="shared" si="0"/>
        <v>123866.82580000001</v>
      </c>
      <c r="H10" s="27">
        <f>RA!J14</f>
        <v>3.5416570510204002</v>
      </c>
      <c r="I10" s="20">
        <f>VLOOKUP(B10,RMS!B:D,3,FALSE)</f>
        <v>128414.848199145</v>
      </c>
      <c r="J10" s="21">
        <f>VLOOKUP(B10,RMS!B:E,4,FALSE)</f>
        <v>123866.8285</v>
      </c>
      <c r="K10" s="22">
        <f t="shared" si="1"/>
        <v>-9.1991449880879372E-3</v>
      </c>
      <c r="L10" s="22">
        <f t="shared" si="2"/>
        <v>-2.6999999972758815E-3</v>
      </c>
    </row>
    <row r="11" spans="1:12">
      <c r="A11" s="59"/>
      <c r="B11" s="12">
        <v>19</v>
      </c>
      <c r="C11" s="56" t="s">
        <v>13</v>
      </c>
      <c r="D11" s="56"/>
      <c r="E11" s="15">
        <f>RA!D15</f>
        <v>79550.245200000005</v>
      </c>
      <c r="F11" s="25">
        <f>RA!I15</f>
        <v>6491.9169000000002</v>
      </c>
      <c r="G11" s="16">
        <f t="shared" si="0"/>
        <v>73058.328300000008</v>
      </c>
      <c r="H11" s="27">
        <f>RA!J15</f>
        <v>8.16077547426592</v>
      </c>
      <c r="I11" s="20">
        <f>VLOOKUP(B11,RMS!B:D,3,FALSE)</f>
        <v>79550.310194017104</v>
      </c>
      <c r="J11" s="21">
        <f>VLOOKUP(B11,RMS!B:E,4,FALSE)</f>
        <v>73058.329542734995</v>
      </c>
      <c r="K11" s="22">
        <f t="shared" si="1"/>
        <v>-6.4994017098797485E-2</v>
      </c>
      <c r="L11" s="22">
        <f t="shared" si="2"/>
        <v>-1.2427349865902215E-3</v>
      </c>
    </row>
    <row r="12" spans="1:12">
      <c r="A12" s="59"/>
      <c r="B12" s="12">
        <v>21</v>
      </c>
      <c r="C12" s="56" t="s">
        <v>14</v>
      </c>
      <c r="D12" s="56"/>
      <c r="E12" s="15">
        <f>RA!D16</f>
        <v>834657.06929999997</v>
      </c>
      <c r="F12" s="25">
        <f>RA!I16</f>
        <v>17444.583200000001</v>
      </c>
      <c r="G12" s="16">
        <f t="shared" si="0"/>
        <v>817212.48609999998</v>
      </c>
      <c r="H12" s="27">
        <f>RA!J16</f>
        <v>2.0900300065307298</v>
      </c>
      <c r="I12" s="20">
        <f>VLOOKUP(B12,RMS!B:D,3,FALSE)</f>
        <v>834656.39320000005</v>
      </c>
      <c r="J12" s="21">
        <f>VLOOKUP(B12,RMS!B:E,4,FALSE)</f>
        <v>817212.48620000004</v>
      </c>
      <c r="K12" s="22">
        <f t="shared" si="1"/>
        <v>0.67609999992419034</v>
      </c>
      <c r="L12" s="22">
        <f t="shared" si="2"/>
        <v>-1.0000006295740604E-4</v>
      </c>
    </row>
    <row r="13" spans="1:12">
      <c r="A13" s="59"/>
      <c r="B13" s="12">
        <v>22</v>
      </c>
      <c r="C13" s="56" t="s">
        <v>15</v>
      </c>
      <c r="D13" s="56"/>
      <c r="E13" s="15">
        <f>RA!D17</f>
        <v>352858.29580000002</v>
      </c>
      <c r="F13" s="25">
        <f>RA!I17</f>
        <v>45605.659500000002</v>
      </c>
      <c r="G13" s="16">
        <f t="shared" si="0"/>
        <v>307252.63630000001</v>
      </c>
      <c r="H13" s="27">
        <f>RA!J17</f>
        <v>12.924638599356999</v>
      </c>
      <c r="I13" s="20">
        <f>VLOOKUP(B13,RMS!B:D,3,FALSE)</f>
        <v>352858.30954615399</v>
      </c>
      <c r="J13" s="21">
        <f>VLOOKUP(B13,RMS!B:E,4,FALSE)</f>
        <v>307252.63441538502</v>
      </c>
      <c r="K13" s="22">
        <f t="shared" si="1"/>
        <v>-1.3746153970714658E-2</v>
      </c>
      <c r="L13" s="22">
        <f t="shared" si="2"/>
        <v>1.8846149905584753E-3</v>
      </c>
    </row>
    <row r="14" spans="1:12">
      <c r="A14" s="59"/>
      <c r="B14" s="12">
        <v>23</v>
      </c>
      <c r="C14" s="56" t="s">
        <v>16</v>
      </c>
      <c r="D14" s="56"/>
      <c r="E14" s="15">
        <f>RA!D18</f>
        <v>1519435.6284</v>
      </c>
      <c r="F14" s="25">
        <f>RA!I18</f>
        <v>149628.48790000001</v>
      </c>
      <c r="G14" s="16">
        <f t="shared" si="0"/>
        <v>1369807.1405</v>
      </c>
      <c r="H14" s="27">
        <f>RA!J18</f>
        <v>9.8476358657959207</v>
      </c>
      <c r="I14" s="20">
        <f>VLOOKUP(B14,RMS!B:D,3,FALSE)</f>
        <v>1519435.6847564101</v>
      </c>
      <c r="J14" s="21">
        <f>VLOOKUP(B14,RMS!B:E,4,FALSE)</f>
        <v>1369807.14631282</v>
      </c>
      <c r="K14" s="22">
        <f t="shared" si="1"/>
        <v>-5.6356410030275583E-2</v>
      </c>
      <c r="L14" s="22">
        <f t="shared" si="2"/>
        <v>-5.8128200471401215E-3</v>
      </c>
    </row>
    <row r="15" spans="1:12">
      <c r="A15" s="59"/>
      <c r="B15" s="12">
        <v>24</v>
      </c>
      <c r="C15" s="56" t="s">
        <v>17</v>
      </c>
      <c r="D15" s="56"/>
      <c r="E15" s="15">
        <f>RA!D19</f>
        <v>398096.98469999997</v>
      </c>
      <c r="F15" s="25">
        <f>RA!I19</f>
        <v>41098.798499999997</v>
      </c>
      <c r="G15" s="16">
        <f t="shared" si="0"/>
        <v>356998.1862</v>
      </c>
      <c r="H15" s="27">
        <f>RA!J19</f>
        <v>10.323815572472</v>
      </c>
      <c r="I15" s="20">
        <f>VLOOKUP(B15,RMS!B:D,3,FALSE)</f>
        <v>398096.97011453001</v>
      </c>
      <c r="J15" s="21">
        <f>VLOOKUP(B15,RMS!B:E,4,FALSE)</f>
        <v>356998.18623418798</v>
      </c>
      <c r="K15" s="22">
        <f t="shared" si="1"/>
        <v>1.4585469965822995E-2</v>
      </c>
      <c r="L15" s="22">
        <f t="shared" si="2"/>
        <v>-3.4187978599220514E-5</v>
      </c>
    </row>
    <row r="16" spans="1:12">
      <c r="A16" s="59"/>
      <c r="B16" s="12">
        <v>25</v>
      </c>
      <c r="C16" s="56" t="s">
        <v>18</v>
      </c>
      <c r="D16" s="56"/>
      <c r="E16" s="15">
        <f>RA!D20</f>
        <v>773382.74950000003</v>
      </c>
      <c r="F16" s="25">
        <f>RA!I20</f>
        <v>28446.727699999999</v>
      </c>
      <c r="G16" s="16">
        <f t="shared" si="0"/>
        <v>744936.02179999999</v>
      </c>
      <c r="H16" s="27">
        <f>RA!J20</f>
        <v>3.6782211289805899</v>
      </c>
      <c r="I16" s="20">
        <f>VLOOKUP(B16,RMS!B:D,3,FALSE)</f>
        <v>773382.80079999997</v>
      </c>
      <c r="J16" s="21">
        <f>VLOOKUP(B16,RMS!B:E,4,FALSE)</f>
        <v>744936.02179999999</v>
      </c>
      <c r="K16" s="22">
        <f t="shared" si="1"/>
        <v>-5.1299999933689833E-2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RA!D21</f>
        <v>311151.3407</v>
      </c>
      <c r="F17" s="25">
        <f>RA!I21</f>
        <v>22936.5802</v>
      </c>
      <c r="G17" s="16">
        <f t="shared" si="0"/>
        <v>288214.76049999997</v>
      </c>
      <c r="H17" s="27">
        <f>RA!J21</f>
        <v>7.3715190004964697</v>
      </c>
      <c r="I17" s="20">
        <f>VLOOKUP(B17,RMS!B:D,3,FALSE)</f>
        <v>311151.245400129</v>
      </c>
      <c r="J17" s="21">
        <f>VLOOKUP(B17,RMS!B:E,4,FALSE)</f>
        <v>288214.76042509603</v>
      </c>
      <c r="K17" s="22">
        <f t="shared" si="1"/>
        <v>9.5299870998132974E-2</v>
      </c>
      <c r="L17" s="22">
        <f t="shared" si="2"/>
        <v>7.4903946369886398E-5</v>
      </c>
    </row>
    <row r="18" spans="1:12">
      <c r="A18" s="59"/>
      <c r="B18" s="12">
        <v>27</v>
      </c>
      <c r="C18" s="56" t="s">
        <v>20</v>
      </c>
      <c r="D18" s="56"/>
      <c r="E18" s="15">
        <f>RA!D22</f>
        <v>1118505.2807</v>
      </c>
      <c r="F18" s="25">
        <f>RA!I22</f>
        <v>131222.38399999999</v>
      </c>
      <c r="G18" s="16">
        <f t="shared" si="0"/>
        <v>987282.89670000004</v>
      </c>
      <c r="H18" s="27">
        <f>RA!J22</f>
        <v>11.731941392165499</v>
      </c>
      <c r="I18" s="20">
        <f>VLOOKUP(B18,RMS!B:D,3,FALSE)</f>
        <v>1118505.4954230101</v>
      </c>
      <c r="J18" s="21">
        <f>VLOOKUP(B18,RMS!B:E,4,FALSE)</f>
        <v>987282.89424955798</v>
      </c>
      <c r="K18" s="22">
        <f t="shared" si="1"/>
        <v>-0.21472301008179784</v>
      </c>
      <c r="L18" s="22">
        <f t="shared" si="2"/>
        <v>2.4504420580342412E-3</v>
      </c>
    </row>
    <row r="19" spans="1:12">
      <c r="A19" s="59"/>
      <c r="B19" s="12">
        <v>29</v>
      </c>
      <c r="C19" s="56" t="s">
        <v>21</v>
      </c>
      <c r="D19" s="56"/>
      <c r="E19" s="15">
        <f>RA!D23</f>
        <v>2266626.5021000002</v>
      </c>
      <c r="F19" s="25">
        <f>RA!I23</f>
        <v>135642.10639999999</v>
      </c>
      <c r="G19" s="16">
        <f t="shared" si="0"/>
        <v>2130984.3957000002</v>
      </c>
      <c r="H19" s="27">
        <f>RA!J23</f>
        <v>5.9843166165369297</v>
      </c>
      <c r="I19" s="20">
        <f>VLOOKUP(B19,RMS!B:D,3,FALSE)</f>
        <v>2266627.6434538499</v>
      </c>
      <c r="J19" s="21">
        <f>VLOOKUP(B19,RMS!B:E,4,FALSE)</f>
        <v>2130984.4270265</v>
      </c>
      <c r="K19" s="22">
        <f t="shared" si="1"/>
        <v>-1.1413538497872651</v>
      </c>
      <c r="L19" s="22">
        <f t="shared" si="2"/>
        <v>-3.132649976760149E-2</v>
      </c>
    </row>
    <row r="20" spans="1:12">
      <c r="A20" s="59"/>
      <c r="B20" s="12">
        <v>31</v>
      </c>
      <c r="C20" s="56" t="s">
        <v>22</v>
      </c>
      <c r="D20" s="56"/>
      <c r="E20" s="15">
        <f>RA!D24</f>
        <v>288353.56400000001</v>
      </c>
      <c r="F20" s="25">
        <f>RA!I24</f>
        <v>48296.891000000003</v>
      </c>
      <c r="G20" s="16">
        <f t="shared" si="0"/>
        <v>240056.67300000001</v>
      </c>
      <c r="H20" s="27">
        <f>RA!J24</f>
        <v>16.749191627817002</v>
      </c>
      <c r="I20" s="20">
        <f>VLOOKUP(B20,RMS!B:D,3,FALSE)</f>
        <v>288353.57487686299</v>
      </c>
      <c r="J20" s="21">
        <f>VLOOKUP(B20,RMS!B:E,4,FALSE)</f>
        <v>240056.658536142</v>
      </c>
      <c r="K20" s="22">
        <f t="shared" si="1"/>
        <v>-1.0876862972509116E-2</v>
      </c>
      <c r="L20" s="22">
        <f t="shared" si="2"/>
        <v>1.4463858009548858E-2</v>
      </c>
    </row>
    <row r="21" spans="1:12">
      <c r="A21" s="59"/>
      <c r="B21" s="12">
        <v>32</v>
      </c>
      <c r="C21" s="56" t="s">
        <v>23</v>
      </c>
      <c r="D21" s="56"/>
      <c r="E21" s="15">
        <f>RA!D25</f>
        <v>199264.64139999999</v>
      </c>
      <c r="F21" s="25">
        <f>RA!I25</f>
        <v>21435.848300000001</v>
      </c>
      <c r="G21" s="16">
        <f t="shared" si="0"/>
        <v>177828.79309999998</v>
      </c>
      <c r="H21" s="27">
        <f>RA!J25</f>
        <v>10.7574771667443</v>
      </c>
      <c r="I21" s="20">
        <f>VLOOKUP(B21,RMS!B:D,3,FALSE)</f>
        <v>199264.642134339</v>
      </c>
      <c r="J21" s="21">
        <f>VLOOKUP(B21,RMS!B:E,4,FALSE)</f>
        <v>177828.79234351899</v>
      </c>
      <c r="K21" s="22">
        <f t="shared" si="1"/>
        <v>-7.3433900251984596E-4</v>
      </c>
      <c r="L21" s="22">
        <f t="shared" si="2"/>
        <v>7.5648099300451577E-4</v>
      </c>
    </row>
    <row r="22" spans="1:12">
      <c r="A22" s="59"/>
      <c r="B22" s="12">
        <v>33</v>
      </c>
      <c r="C22" s="56" t="s">
        <v>24</v>
      </c>
      <c r="D22" s="56"/>
      <c r="E22" s="15">
        <f>RA!D26</f>
        <v>550212.14020000002</v>
      </c>
      <c r="F22" s="25">
        <f>RA!I26</f>
        <v>109177.11109999999</v>
      </c>
      <c r="G22" s="16">
        <f t="shared" si="0"/>
        <v>441035.02910000004</v>
      </c>
      <c r="H22" s="27">
        <f>RA!J26</f>
        <v>19.84273030768</v>
      </c>
      <c r="I22" s="20">
        <f>VLOOKUP(B22,RMS!B:D,3,FALSE)</f>
        <v>550212.14389965998</v>
      </c>
      <c r="J22" s="21">
        <f>VLOOKUP(B22,RMS!B:E,4,FALSE)</f>
        <v>441035.02083960298</v>
      </c>
      <c r="K22" s="22">
        <f t="shared" si="1"/>
        <v>-3.6996599519625306E-3</v>
      </c>
      <c r="L22" s="22">
        <f t="shared" si="2"/>
        <v>8.2603970658965409E-3</v>
      </c>
    </row>
    <row r="23" spans="1:12">
      <c r="A23" s="59"/>
      <c r="B23" s="12">
        <v>34</v>
      </c>
      <c r="C23" s="56" t="s">
        <v>25</v>
      </c>
      <c r="D23" s="56"/>
      <c r="E23" s="15">
        <f>RA!D27</f>
        <v>227962.58809999999</v>
      </c>
      <c r="F23" s="25">
        <f>RA!I27</f>
        <v>64476.481099999997</v>
      </c>
      <c r="G23" s="16">
        <f t="shared" si="0"/>
        <v>163486.10699999999</v>
      </c>
      <c r="H23" s="27">
        <f>RA!J27</f>
        <v>28.283799388922599</v>
      </c>
      <c r="I23" s="20">
        <f>VLOOKUP(B23,RMS!B:D,3,FALSE)</f>
        <v>227962.56600289699</v>
      </c>
      <c r="J23" s="21">
        <f>VLOOKUP(B23,RMS!B:E,4,FALSE)</f>
        <v>163486.10960832701</v>
      </c>
      <c r="K23" s="22">
        <f t="shared" si="1"/>
        <v>2.2097103006672114E-2</v>
      </c>
      <c r="L23" s="22">
        <f t="shared" si="2"/>
        <v>-2.6083270204253495E-3</v>
      </c>
    </row>
    <row r="24" spans="1:12">
      <c r="A24" s="59"/>
      <c r="B24" s="12">
        <v>35</v>
      </c>
      <c r="C24" s="56" t="s">
        <v>26</v>
      </c>
      <c r="D24" s="56"/>
      <c r="E24" s="15">
        <f>RA!D28</f>
        <v>839968.98899999994</v>
      </c>
      <c r="F24" s="25">
        <f>RA!I28</f>
        <v>15566.509400000001</v>
      </c>
      <c r="G24" s="16">
        <f t="shared" si="0"/>
        <v>824402.47959999996</v>
      </c>
      <c r="H24" s="27">
        <f>RA!J28</f>
        <v>1.85322429802227</v>
      </c>
      <c r="I24" s="20">
        <f>VLOOKUP(B24,RMS!B:D,3,FALSE)</f>
        <v>839968.98850531003</v>
      </c>
      <c r="J24" s="21">
        <f>VLOOKUP(B24,RMS!B:E,4,FALSE)</f>
        <v>824402.43857859005</v>
      </c>
      <c r="K24" s="22">
        <f t="shared" si="1"/>
        <v>4.9468991346657276E-4</v>
      </c>
      <c r="L24" s="22">
        <f t="shared" si="2"/>
        <v>4.1021409910172224E-2</v>
      </c>
    </row>
    <row r="25" spans="1:12">
      <c r="A25" s="59"/>
      <c r="B25" s="12">
        <v>36</v>
      </c>
      <c r="C25" s="56" t="s">
        <v>27</v>
      </c>
      <c r="D25" s="56"/>
      <c r="E25" s="15">
        <f>RA!D29</f>
        <v>632097.89040000003</v>
      </c>
      <c r="F25" s="25">
        <f>RA!I29</f>
        <v>95994.635299999994</v>
      </c>
      <c r="G25" s="16">
        <f t="shared" si="0"/>
        <v>536103.25510000007</v>
      </c>
      <c r="H25" s="27">
        <f>RA!J29</f>
        <v>15.1866723110329</v>
      </c>
      <c r="I25" s="20">
        <f>VLOOKUP(B25,RMS!B:D,3,FALSE)</f>
        <v>632097.890924779</v>
      </c>
      <c r="J25" s="21">
        <f>VLOOKUP(B25,RMS!B:E,4,FALSE)</f>
        <v>536103.27153062494</v>
      </c>
      <c r="K25" s="22">
        <f t="shared" si="1"/>
        <v>-5.2477896679192781E-4</v>
      </c>
      <c r="L25" s="22">
        <f t="shared" si="2"/>
        <v>-1.6430624877102673E-2</v>
      </c>
    </row>
    <row r="26" spans="1:12">
      <c r="A26" s="59"/>
      <c r="B26" s="12">
        <v>37</v>
      </c>
      <c r="C26" s="56" t="s">
        <v>28</v>
      </c>
      <c r="D26" s="56"/>
      <c r="E26" s="15">
        <f>RA!D30</f>
        <v>1178559.9569000001</v>
      </c>
      <c r="F26" s="25">
        <f>RA!I30</f>
        <v>178118.18799999999</v>
      </c>
      <c r="G26" s="16">
        <f t="shared" si="0"/>
        <v>1000441.7689000001</v>
      </c>
      <c r="H26" s="27">
        <f>RA!J30</f>
        <v>15.1132054807385</v>
      </c>
      <c r="I26" s="20">
        <f>VLOOKUP(B26,RMS!B:D,3,FALSE)</f>
        <v>1178559.9528433599</v>
      </c>
      <c r="J26" s="21">
        <f>VLOOKUP(B26,RMS!B:E,4,FALSE)</f>
        <v>1000441.77955122</v>
      </c>
      <c r="K26" s="22">
        <f t="shared" si="1"/>
        <v>4.0566402021795511E-3</v>
      </c>
      <c r="L26" s="22">
        <f t="shared" si="2"/>
        <v>-1.0651219869032502E-2</v>
      </c>
    </row>
    <row r="27" spans="1:12">
      <c r="A27" s="59"/>
      <c r="B27" s="12">
        <v>38</v>
      </c>
      <c r="C27" s="56" t="s">
        <v>29</v>
      </c>
      <c r="D27" s="56"/>
      <c r="E27" s="15">
        <f>RA!D31</f>
        <v>726272.44279999996</v>
      </c>
      <c r="F27" s="25">
        <f>RA!I31</f>
        <v>25107.95</v>
      </c>
      <c r="G27" s="16">
        <f t="shared" si="0"/>
        <v>701164.49280000001</v>
      </c>
      <c r="H27" s="27">
        <f>RA!J31</f>
        <v>3.4570979869759699</v>
      </c>
      <c r="I27" s="20">
        <f>VLOOKUP(B27,RMS!B:D,3,FALSE)</f>
        <v>726272.47260870598</v>
      </c>
      <c r="J27" s="21">
        <f>VLOOKUP(B27,RMS!B:E,4,FALSE)</f>
        <v>701164.32161238894</v>
      </c>
      <c r="K27" s="22">
        <f t="shared" si="1"/>
        <v>-2.9808706021867692E-2</v>
      </c>
      <c r="L27" s="22">
        <f t="shared" si="2"/>
        <v>0.17118761106394231</v>
      </c>
    </row>
    <row r="28" spans="1:12">
      <c r="A28" s="59"/>
      <c r="B28" s="12">
        <v>39</v>
      </c>
      <c r="C28" s="56" t="s">
        <v>30</v>
      </c>
      <c r="D28" s="56"/>
      <c r="E28" s="15">
        <f>RA!D32</f>
        <v>126089.6802</v>
      </c>
      <c r="F28" s="25">
        <f>RA!I32</f>
        <v>32223.868399999999</v>
      </c>
      <c r="G28" s="16">
        <f t="shared" si="0"/>
        <v>93865.811799999996</v>
      </c>
      <c r="H28" s="27">
        <f>RA!J32</f>
        <v>25.556309088013698</v>
      </c>
      <c r="I28" s="20">
        <f>VLOOKUP(B28,RMS!B:D,3,FALSE)</f>
        <v>126089.59818745901</v>
      </c>
      <c r="J28" s="21">
        <f>VLOOKUP(B28,RMS!B:E,4,FALSE)</f>
        <v>93865.820353723801</v>
      </c>
      <c r="K28" s="22">
        <f t="shared" si="1"/>
        <v>8.20125409954926E-2</v>
      </c>
      <c r="L28" s="22">
        <f t="shared" si="2"/>
        <v>-8.5537238046526909E-3</v>
      </c>
    </row>
    <row r="29" spans="1:12">
      <c r="A29" s="59"/>
      <c r="B29" s="12">
        <v>40</v>
      </c>
      <c r="C29" s="56" t="s">
        <v>31</v>
      </c>
      <c r="D29" s="56"/>
      <c r="E29" s="15">
        <f>RA!D33</f>
        <v>155.19839999999999</v>
      </c>
      <c r="F29" s="25">
        <f>RA!I33</f>
        <v>33.0413</v>
      </c>
      <c r="G29" s="16">
        <f t="shared" si="0"/>
        <v>122.15709999999999</v>
      </c>
      <c r="H29" s="27">
        <f>RA!J33</f>
        <v>21.289716904298</v>
      </c>
      <c r="I29" s="20">
        <f>VLOOKUP(B29,RMS!B:D,3,FALSE)</f>
        <v>155.19829999999999</v>
      </c>
      <c r="J29" s="21">
        <f>VLOOKUP(B29,RMS!B:E,4,FALSE)</f>
        <v>122.1571</v>
      </c>
      <c r="K29" s="22">
        <f t="shared" si="1"/>
        <v>1.0000000000331966E-4</v>
      </c>
      <c r="L29" s="22">
        <f t="shared" si="2"/>
        <v>0</v>
      </c>
    </row>
    <row r="30" spans="1:12">
      <c r="A30" s="59"/>
      <c r="B30" s="12">
        <v>41</v>
      </c>
      <c r="C30" s="56" t="s">
        <v>40</v>
      </c>
      <c r="D30" s="56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RA!D35</f>
        <v>152363.4424</v>
      </c>
      <c r="F31" s="25">
        <f>RA!I35</f>
        <v>17303.963299999999</v>
      </c>
      <c r="G31" s="16">
        <f t="shared" si="0"/>
        <v>135059.4791</v>
      </c>
      <c r="H31" s="27">
        <f>RA!J35</f>
        <v>11.3570309435329</v>
      </c>
      <c r="I31" s="20">
        <f>VLOOKUP(B31,RMS!B:D,3,FALSE)</f>
        <v>152363.4418</v>
      </c>
      <c r="J31" s="21">
        <f>VLOOKUP(B31,RMS!B:E,4,FALSE)</f>
        <v>135059.46849999999</v>
      </c>
      <c r="K31" s="22">
        <f t="shared" si="1"/>
        <v>5.9999999939464033E-4</v>
      </c>
      <c r="L31" s="22">
        <f t="shared" si="2"/>
        <v>1.0600000008707866E-2</v>
      </c>
    </row>
    <row r="32" spans="1:12">
      <c r="A32" s="59"/>
      <c r="B32" s="12">
        <v>71</v>
      </c>
      <c r="C32" s="56" t="s">
        <v>41</v>
      </c>
      <c r="D32" s="56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42</v>
      </c>
      <c r="D33" s="56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43</v>
      </c>
      <c r="D34" s="56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RA!D39</f>
        <v>316502.76919999998</v>
      </c>
      <c r="F35" s="25">
        <f>RA!I39</f>
        <v>16357.497100000001</v>
      </c>
      <c r="G35" s="16">
        <f t="shared" si="0"/>
        <v>300145.2721</v>
      </c>
      <c r="H35" s="27">
        <f>RA!J39</f>
        <v>5.1682003103308096</v>
      </c>
      <c r="I35" s="20">
        <f>VLOOKUP(B35,RMS!B:D,3,FALSE)</f>
        <v>316502.76923076902</v>
      </c>
      <c r="J35" s="21">
        <f>VLOOKUP(B35,RMS!B:E,4,FALSE)</f>
        <v>300145.27076923102</v>
      </c>
      <c r="K35" s="22">
        <f t="shared" si="1"/>
        <v>-3.0769035220146179E-5</v>
      </c>
      <c r="L35" s="22">
        <f t="shared" si="2"/>
        <v>1.330768980551511E-3</v>
      </c>
    </row>
    <row r="36" spans="1:12">
      <c r="A36" s="59"/>
      <c r="B36" s="12">
        <v>76</v>
      </c>
      <c r="C36" s="56" t="s">
        <v>34</v>
      </c>
      <c r="D36" s="56"/>
      <c r="E36" s="15">
        <f>RA!D40</f>
        <v>363708.7353</v>
      </c>
      <c r="F36" s="25">
        <f>RA!I40</f>
        <v>21570.286899999999</v>
      </c>
      <c r="G36" s="16">
        <f t="shared" si="0"/>
        <v>342138.44839999999</v>
      </c>
      <c r="H36" s="27">
        <f>RA!J40</f>
        <v>5.9306485675160001</v>
      </c>
      <c r="I36" s="20">
        <f>VLOOKUP(B36,RMS!B:D,3,FALSE)</f>
        <v>363708.73108034203</v>
      </c>
      <c r="J36" s="21">
        <f>VLOOKUP(B36,RMS!B:E,4,FALSE)</f>
        <v>342138.44577606802</v>
      </c>
      <c r="K36" s="22">
        <f t="shared" si="1"/>
        <v>4.2196579743176699E-3</v>
      </c>
      <c r="L36" s="22">
        <f t="shared" si="2"/>
        <v>2.6239319704473019E-3</v>
      </c>
    </row>
    <row r="37" spans="1:12">
      <c r="A37" s="59"/>
      <c r="B37" s="12">
        <v>77</v>
      </c>
      <c r="C37" s="56" t="s">
        <v>44</v>
      </c>
      <c r="D37" s="56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45</v>
      </c>
      <c r="D38" s="56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RA!D43</f>
        <v>32270.971300000001</v>
      </c>
      <c r="F39" s="25">
        <f>RA!I43</f>
        <v>3863.7372</v>
      </c>
      <c r="G39" s="16">
        <f t="shared" si="0"/>
        <v>28407.234100000001</v>
      </c>
      <c r="H39" s="27">
        <f>RA!J43</f>
        <v>11.972794881448101</v>
      </c>
      <c r="I39" s="20">
        <f>VLOOKUP(B39,RMS!B:D,3,FALSE)</f>
        <v>32270.971257847399</v>
      </c>
      <c r="J39" s="21">
        <f>VLOOKUP(B39,RMS!B:E,4,FALSE)</f>
        <v>28407.234551092999</v>
      </c>
      <c r="K39" s="22">
        <f t="shared" si="1"/>
        <v>4.2152601963607594E-5</v>
      </c>
      <c r="L39" s="22">
        <f t="shared" si="2"/>
        <v>-4.5109299753676169E-4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7" style="1" customWidth="1"/>
    <col min="2" max="3" width="9" style="1"/>
    <col min="4" max="5" width="11.5" style="1" bestFit="1" customWidth="1"/>
    <col min="6" max="7" width="12.25" style="1" bestFit="1" customWidth="1"/>
    <col min="8" max="8" width="9" style="1"/>
    <col min="9" max="9" width="12.25" style="1" bestFit="1" customWidth="1"/>
    <col min="10" max="10" width="9" style="1"/>
    <col min="11" max="11" width="12.25" style="1" bestFit="1" customWidth="1"/>
    <col min="12" max="12" width="10.5" style="1" bestFit="1" customWidth="1"/>
    <col min="13" max="13" width="12.25" style="1" bestFit="1" customWidth="1"/>
    <col min="14" max="15" width="13.875" style="1" bestFit="1" customWidth="1"/>
    <col min="16" max="16" width="9.25" style="1" bestFit="1" customWidth="1"/>
    <col min="17" max="18" width="10.5" style="1" bestFit="1" customWidth="1"/>
    <col min="19" max="20" width="9" style="1"/>
    <col min="21" max="21" width="10.5" style="1" bestFit="1" customWidth="1"/>
    <col min="22" max="22" width="36" style="1" bestFit="1" customWidth="1"/>
    <col min="23" max="16384" width="9" style="1"/>
  </cols>
  <sheetData>
    <row r="1" spans="1:23" ht="12.7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30" t="s">
        <v>54</v>
      </c>
      <c r="W1" s="64"/>
    </row>
    <row r="2" spans="1:23" ht="12.7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30"/>
      <c r="W2" s="64"/>
    </row>
    <row r="3" spans="1:23" ht="23.25" thickBot="1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31" t="s">
        <v>55</v>
      </c>
      <c r="W3" s="64"/>
    </row>
    <row r="4" spans="1:23" ht="12.75" thickTop="1" thickBot="1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W4" s="64"/>
    </row>
    <row r="5" spans="1:23" ht="12.75" thickTop="1" thickBot="1">
      <c r="A5" s="32"/>
      <c r="B5" s="33"/>
      <c r="C5" s="34"/>
      <c r="D5" s="35" t="s">
        <v>0</v>
      </c>
      <c r="E5" s="35" t="s">
        <v>56</v>
      </c>
      <c r="F5" s="35" t="s">
        <v>57</v>
      </c>
      <c r="G5" s="35" t="s">
        <v>58</v>
      </c>
      <c r="H5" s="35" t="s">
        <v>59</v>
      </c>
      <c r="I5" s="35" t="s">
        <v>1</v>
      </c>
      <c r="J5" s="35" t="s">
        <v>2</v>
      </c>
      <c r="K5" s="35" t="s">
        <v>60</v>
      </c>
      <c r="L5" s="35" t="s">
        <v>61</v>
      </c>
      <c r="M5" s="35" t="s">
        <v>62</v>
      </c>
      <c r="N5" s="35" t="s">
        <v>63</v>
      </c>
      <c r="O5" s="35" t="s">
        <v>64</v>
      </c>
      <c r="P5" s="35" t="s">
        <v>65</v>
      </c>
      <c r="Q5" s="35" t="s">
        <v>66</v>
      </c>
      <c r="R5" s="35" t="s">
        <v>67</v>
      </c>
      <c r="S5" s="35" t="s">
        <v>68</v>
      </c>
      <c r="T5" s="35" t="s">
        <v>69</v>
      </c>
      <c r="U5" s="36" t="s">
        <v>70</v>
      </c>
    </row>
    <row r="6" spans="1:23" ht="12" thickBot="1">
      <c r="A6" s="37" t="s">
        <v>3</v>
      </c>
      <c r="B6" s="65" t="s">
        <v>4</v>
      </c>
      <c r="C6" s="66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8"/>
    </row>
    <row r="7" spans="1:23" ht="12" thickBot="1">
      <c r="A7" s="67" t="s">
        <v>5</v>
      </c>
      <c r="B7" s="68"/>
      <c r="C7" s="69"/>
      <c r="D7" s="39">
        <v>14539247.167099999</v>
      </c>
      <c r="E7" s="39">
        <v>17459515</v>
      </c>
      <c r="F7" s="40">
        <v>83.274060975347794</v>
      </c>
      <c r="G7" s="41"/>
      <c r="H7" s="41"/>
      <c r="I7" s="39">
        <v>1456844.7024999999</v>
      </c>
      <c r="J7" s="40">
        <v>10.0200834730742</v>
      </c>
      <c r="K7" s="41"/>
      <c r="L7" s="41"/>
      <c r="M7" s="41"/>
      <c r="N7" s="39">
        <v>81661942.144299999</v>
      </c>
      <c r="O7" s="39">
        <v>1435493687.6670001</v>
      </c>
      <c r="P7" s="39">
        <v>992573</v>
      </c>
      <c r="Q7" s="39">
        <v>1153234</v>
      </c>
      <c r="R7" s="40">
        <v>-13.931344375902899</v>
      </c>
      <c r="S7" s="39">
        <v>14.6480381464134</v>
      </c>
      <c r="T7" s="39">
        <v>15.071643535657101</v>
      </c>
      <c r="U7" s="42">
        <v>-2.8918916308763198</v>
      </c>
    </row>
    <row r="8" spans="1:23" ht="12" thickBot="1">
      <c r="A8" s="70">
        <v>41491</v>
      </c>
      <c r="B8" s="60" t="s">
        <v>6</v>
      </c>
      <c r="C8" s="61"/>
      <c r="D8" s="43">
        <v>466387.05680000002</v>
      </c>
      <c r="E8" s="43">
        <v>510529</v>
      </c>
      <c r="F8" s="44">
        <v>91.353685451756903</v>
      </c>
      <c r="G8" s="45"/>
      <c r="H8" s="45"/>
      <c r="I8" s="43">
        <v>93752.334700000007</v>
      </c>
      <c r="J8" s="44">
        <v>20.101830300192798</v>
      </c>
      <c r="K8" s="45"/>
      <c r="L8" s="45"/>
      <c r="M8" s="45"/>
      <c r="N8" s="43">
        <v>2496564.5819999999</v>
      </c>
      <c r="O8" s="43">
        <v>44604858.074500002</v>
      </c>
      <c r="P8" s="43">
        <v>22450</v>
      </c>
      <c r="Q8" s="43">
        <v>26498</v>
      </c>
      <c r="R8" s="44">
        <v>-15.276624650917</v>
      </c>
      <c r="S8" s="43">
        <v>20.774479144766101</v>
      </c>
      <c r="T8" s="43">
        <v>21.599297697939502</v>
      </c>
      <c r="U8" s="46">
        <v>-3.9703452848353402</v>
      </c>
    </row>
    <row r="9" spans="1:23" ht="12" thickBot="1">
      <c r="A9" s="71"/>
      <c r="B9" s="60" t="s">
        <v>7</v>
      </c>
      <c r="C9" s="61"/>
      <c r="D9" s="43">
        <v>96786.815600000002</v>
      </c>
      <c r="E9" s="43">
        <v>123643</v>
      </c>
      <c r="F9" s="44">
        <v>78.279252040147895</v>
      </c>
      <c r="G9" s="45"/>
      <c r="H9" s="45"/>
      <c r="I9" s="43">
        <v>19547.1057</v>
      </c>
      <c r="J9" s="44">
        <v>20.196041763357702</v>
      </c>
      <c r="K9" s="45"/>
      <c r="L9" s="45"/>
      <c r="M9" s="45"/>
      <c r="N9" s="43">
        <v>517411.3885</v>
      </c>
      <c r="O9" s="43">
        <v>9044336.5297999997</v>
      </c>
      <c r="P9" s="43">
        <v>6382</v>
      </c>
      <c r="Q9" s="43">
        <v>7448</v>
      </c>
      <c r="R9" s="44">
        <v>-14.312567132116</v>
      </c>
      <c r="S9" s="43">
        <v>15.165593168285801</v>
      </c>
      <c r="T9" s="43">
        <v>15.6915277121375</v>
      </c>
      <c r="U9" s="46">
        <v>-3.46794575072416</v>
      </c>
    </row>
    <row r="10" spans="1:23" ht="12" thickBot="1">
      <c r="A10" s="71"/>
      <c r="B10" s="60" t="s">
        <v>8</v>
      </c>
      <c r="C10" s="61"/>
      <c r="D10" s="43">
        <v>140297.69219999999</v>
      </c>
      <c r="E10" s="43">
        <v>163967</v>
      </c>
      <c r="F10" s="44">
        <v>85.564590557856206</v>
      </c>
      <c r="G10" s="45"/>
      <c r="H10" s="45"/>
      <c r="I10" s="43">
        <v>32682.647400000002</v>
      </c>
      <c r="J10" s="44">
        <v>23.295213832462501</v>
      </c>
      <c r="K10" s="45"/>
      <c r="L10" s="45"/>
      <c r="M10" s="45"/>
      <c r="N10" s="43">
        <v>785084.85430000001</v>
      </c>
      <c r="O10" s="43">
        <v>14232640.1108</v>
      </c>
      <c r="P10" s="43">
        <v>93338</v>
      </c>
      <c r="Q10" s="43">
        <v>107329</v>
      </c>
      <c r="R10" s="44">
        <v>-13.0356194504747</v>
      </c>
      <c r="S10" s="43">
        <v>1.5031144035655399</v>
      </c>
      <c r="T10" s="43">
        <v>1.6737797575678499</v>
      </c>
      <c r="U10" s="46">
        <v>-11.3541160671125</v>
      </c>
    </row>
    <row r="11" spans="1:23" ht="12" thickBot="1">
      <c r="A11" s="71"/>
      <c r="B11" s="60" t="s">
        <v>9</v>
      </c>
      <c r="C11" s="61"/>
      <c r="D11" s="43">
        <v>39379.497900000002</v>
      </c>
      <c r="E11" s="43">
        <v>47199</v>
      </c>
      <c r="F11" s="44">
        <v>83.432907264984394</v>
      </c>
      <c r="G11" s="45"/>
      <c r="H11" s="45"/>
      <c r="I11" s="43">
        <v>6953.1097</v>
      </c>
      <c r="J11" s="44">
        <v>17.656674337638002</v>
      </c>
      <c r="K11" s="45"/>
      <c r="L11" s="45"/>
      <c r="M11" s="45"/>
      <c r="N11" s="43">
        <v>205205.48449999999</v>
      </c>
      <c r="O11" s="43">
        <v>4883728.7789000003</v>
      </c>
      <c r="P11" s="43">
        <v>2382</v>
      </c>
      <c r="Q11" s="43">
        <v>2853</v>
      </c>
      <c r="R11" s="44">
        <v>-16.5089379600421</v>
      </c>
      <c r="S11" s="43">
        <v>16.5321149874055</v>
      </c>
      <c r="T11" s="43">
        <v>16.436785804416399</v>
      </c>
      <c r="U11" s="46">
        <v>0.57663029238402497</v>
      </c>
    </row>
    <row r="12" spans="1:23" ht="12" thickBot="1">
      <c r="A12" s="71"/>
      <c r="B12" s="60" t="s">
        <v>10</v>
      </c>
      <c r="C12" s="61"/>
      <c r="D12" s="43">
        <v>116784.2077</v>
      </c>
      <c r="E12" s="43">
        <v>160443</v>
      </c>
      <c r="F12" s="44">
        <v>72.788596386255605</v>
      </c>
      <c r="G12" s="45"/>
      <c r="H12" s="45"/>
      <c r="I12" s="43">
        <v>8056.4128000000001</v>
      </c>
      <c r="J12" s="44">
        <v>6.8985464376276298</v>
      </c>
      <c r="K12" s="45"/>
      <c r="L12" s="45"/>
      <c r="M12" s="45"/>
      <c r="N12" s="43">
        <v>623353.02760000003</v>
      </c>
      <c r="O12" s="43">
        <v>18681716.055100001</v>
      </c>
      <c r="P12" s="43">
        <v>1652</v>
      </c>
      <c r="Q12" s="43">
        <v>1927</v>
      </c>
      <c r="R12" s="44">
        <v>-14.270887389725001</v>
      </c>
      <c r="S12" s="43">
        <v>70.692619673123502</v>
      </c>
      <c r="T12" s="43">
        <v>67.2361546445252</v>
      </c>
      <c r="U12" s="46">
        <v>4.8894284079168697</v>
      </c>
    </row>
    <row r="13" spans="1:23" ht="12" thickBot="1">
      <c r="A13" s="71"/>
      <c r="B13" s="60" t="s">
        <v>11</v>
      </c>
      <c r="C13" s="61"/>
      <c r="D13" s="43">
        <v>263149.95189999999</v>
      </c>
      <c r="E13" s="43">
        <v>326960</v>
      </c>
      <c r="F13" s="44">
        <v>80.483836524345506</v>
      </c>
      <c r="G13" s="45"/>
      <c r="H13" s="45"/>
      <c r="I13" s="43">
        <v>63261.826300000001</v>
      </c>
      <c r="J13" s="44">
        <v>24.040219594659199</v>
      </c>
      <c r="K13" s="45"/>
      <c r="L13" s="45"/>
      <c r="M13" s="45"/>
      <c r="N13" s="43">
        <v>1381936.1850000001</v>
      </c>
      <c r="O13" s="43">
        <v>25138272.699200001</v>
      </c>
      <c r="P13" s="43">
        <v>10902</v>
      </c>
      <c r="Q13" s="43">
        <v>12645</v>
      </c>
      <c r="R13" s="44">
        <v>-13.7841043890866</v>
      </c>
      <c r="S13" s="43">
        <v>24.137768473674601</v>
      </c>
      <c r="T13" s="43">
        <v>24.038040474495801</v>
      </c>
      <c r="U13" s="46">
        <v>0.41316163624435298</v>
      </c>
    </row>
    <row r="14" spans="1:23" ht="12" thickBot="1">
      <c r="A14" s="71"/>
      <c r="B14" s="60" t="s">
        <v>12</v>
      </c>
      <c r="C14" s="61"/>
      <c r="D14" s="43">
        <v>128414.83900000001</v>
      </c>
      <c r="E14" s="43">
        <v>162363</v>
      </c>
      <c r="F14" s="44">
        <v>79.091196270086201</v>
      </c>
      <c r="G14" s="45"/>
      <c r="H14" s="45"/>
      <c r="I14" s="43">
        <v>4548.0132000000003</v>
      </c>
      <c r="J14" s="44">
        <v>3.5416570510204002</v>
      </c>
      <c r="K14" s="45"/>
      <c r="L14" s="45"/>
      <c r="M14" s="45"/>
      <c r="N14" s="43">
        <v>727968.13899999997</v>
      </c>
      <c r="O14" s="43">
        <v>14141967.861300001</v>
      </c>
      <c r="P14" s="43">
        <v>2634</v>
      </c>
      <c r="Q14" s="43">
        <v>3390</v>
      </c>
      <c r="R14" s="44">
        <v>-22.300884955752199</v>
      </c>
      <c r="S14" s="43">
        <v>48.752786256643901</v>
      </c>
      <c r="T14" s="43">
        <v>50.384307138643102</v>
      </c>
      <c r="U14" s="46">
        <v>-3.3465182346923799</v>
      </c>
    </row>
    <row r="15" spans="1:23" ht="12" thickBot="1">
      <c r="A15" s="71"/>
      <c r="B15" s="60" t="s">
        <v>13</v>
      </c>
      <c r="C15" s="61"/>
      <c r="D15" s="43">
        <v>79550.245200000005</v>
      </c>
      <c r="E15" s="43">
        <v>100839</v>
      </c>
      <c r="F15" s="44">
        <v>78.888371760925807</v>
      </c>
      <c r="G15" s="45"/>
      <c r="H15" s="45"/>
      <c r="I15" s="43">
        <v>6491.9169000000002</v>
      </c>
      <c r="J15" s="44">
        <v>8.16077547426592</v>
      </c>
      <c r="K15" s="45"/>
      <c r="L15" s="45"/>
      <c r="M15" s="45"/>
      <c r="N15" s="43">
        <v>440337.06689999998</v>
      </c>
      <c r="O15" s="43">
        <v>9447887.9780999999</v>
      </c>
      <c r="P15" s="43">
        <v>3924</v>
      </c>
      <c r="Q15" s="43">
        <v>4739</v>
      </c>
      <c r="R15" s="44">
        <v>-17.197721038193698</v>
      </c>
      <c r="S15" s="43">
        <v>20.272743425076499</v>
      </c>
      <c r="T15" s="43">
        <v>20.617368157839199</v>
      </c>
      <c r="U15" s="46">
        <v>-1.6999412735449899</v>
      </c>
    </row>
    <row r="16" spans="1:23" ht="12" thickBot="1">
      <c r="A16" s="71"/>
      <c r="B16" s="60" t="s">
        <v>14</v>
      </c>
      <c r="C16" s="61"/>
      <c r="D16" s="43">
        <v>834657.06929999997</v>
      </c>
      <c r="E16" s="43">
        <v>966220</v>
      </c>
      <c r="F16" s="44">
        <v>86.383750005174804</v>
      </c>
      <c r="G16" s="45"/>
      <c r="H16" s="45"/>
      <c r="I16" s="43">
        <v>17444.583200000001</v>
      </c>
      <c r="J16" s="44">
        <v>2.0900300065307298</v>
      </c>
      <c r="K16" s="45"/>
      <c r="L16" s="45"/>
      <c r="M16" s="45"/>
      <c r="N16" s="43">
        <v>4647843.5980000002</v>
      </c>
      <c r="O16" s="43">
        <v>80582698.442699999</v>
      </c>
      <c r="P16" s="43">
        <v>70421</v>
      </c>
      <c r="Q16" s="43">
        <v>81039</v>
      </c>
      <c r="R16" s="44">
        <v>-13.102333444391</v>
      </c>
      <c r="S16" s="43">
        <v>11.8523887661351</v>
      </c>
      <c r="T16" s="43">
        <v>12.441673921198401</v>
      </c>
      <c r="U16" s="46">
        <v>-4.9718682595617496</v>
      </c>
    </row>
    <row r="17" spans="1:21" ht="12" thickBot="1">
      <c r="A17" s="71"/>
      <c r="B17" s="60" t="s">
        <v>15</v>
      </c>
      <c r="C17" s="61"/>
      <c r="D17" s="43">
        <v>352858.29580000002</v>
      </c>
      <c r="E17" s="43">
        <v>506531</v>
      </c>
      <c r="F17" s="44">
        <v>69.661737544197706</v>
      </c>
      <c r="G17" s="45"/>
      <c r="H17" s="45"/>
      <c r="I17" s="43">
        <v>45605.659500000002</v>
      </c>
      <c r="J17" s="44">
        <v>12.924638599356999</v>
      </c>
      <c r="K17" s="45"/>
      <c r="L17" s="45"/>
      <c r="M17" s="45"/>
      <c r="N17" s="43">
        <v>2004901.3506</v>
      </c>
      <c r="O17" s="43">
        <v>55796112.394900002</v>
      </c>
      <c r="P17" s="43">
        <v>11515</v>
      </c>
      <c r="Q17" s="43">
        <v>13541</v>
      </c>
      <c r="R17" s="44">
        <v>-14.961967358393</v>
      </c>
      <c r="S17" s="43">
        <v>30.6433604689535</v>
      </c>
      <c r="T17" s="43">
        <v>29.828939738571702</v>
      </c>
      <c r="U17" s="46">
        <v>2.6577396144490302</v>
      </c>
    </row>
    <row r="18" spans="1:21" ht="12" thickBot="1">
      <c r="A18" s="71"/>
      <c r="B18" s="60" t="s">
        <v>16</v>
      </c>
      <c r="C18" s="61"/>
      <c r="D18" s="43">
        <v>1519435.6284</v>
      </c>
      <c r="E18" s="43">
        <v>1784118</v>
      </c>
      <c r="F18" s="44">
        <v>85.164525463001894</v>
      </c>
      <c r="G18" s="45"/>
      <c r="H18" s="45"/>
      <c r="I18" s="43">
        <v>149628.48790000001</v>
      </c>
      <c r="J18" s="44">
        <v>9.8476358657959207</v>
      </c>
      <c r="K18" s="45"/>
      <c r="L18" s="45"/>
      <c r="M18" s="45"/>
      <c r="N18" s="43">
        <v>8334141.1462000003</v>
      </c>
      <c r="O18" s="43">
        <v>139703795.64340001</v>
      </c>
      <c r="P18" s="43">
        <v>88139</v>
      </c>
      <c r="Q18" s="43">
        <v>102430</v>
      </c>
      <c r="R18" s="44">
        <v>-13.9519671971102</v>
      </c>
      <c r="S18" s="43">
        <v>17.239084042251399</v>
      </c>
      <c r="T18" s="43">
        <v>17.226423205115701</v>
      </c>
      <c r="U18" s="46">
        <v>7.3442632478177006E-2</v>
      </c>
    </row>
    <row r="19" spans="1:21" ht="12" thickBot="1">
      <c r="A19" s="71"/>
      <c r="B19" s="60" t="s">
        <v>17</v>
      </c>
      <c r="C19" s="61"/>
      <c r="D19" s="43">
        <v>398096.98469999997</v>
      </c>
      <c r="E19" s="43">
        <v>521308</v>
      </c>
      <c r="F19" s="44">
        <v>76.365025033185802</v>
      </c>
      <c r="G19" s="45"/>
      <c r="H19" s="45"/>
      <c r="I19" s="43">
        <v>41098.798499999997</v>
      </c>
      <c r="J19" s="44">
        <v>10.323815572472</v>
      </c>
      <c r="K19" s="45"/>
      <c r="L19" s="45"/>
      <c r="M19" s="45"/>
      <c r="N19" s="43">
        <v>2859902.5980000002</v>
      </c>
      <c r="O19" s="43">
        <v>50482452.064099997</v>
      </c>
      <c r="P19" s="43">
        <v>9238</v>
      </c>
      <c r="Q19" s="43">
        <v>11430</v>
      </c>
      <c r="R19" s="44">
        <v>-19.17760279965</v>
      </c>
      <c r="S19" s="43">
        <v>43.093416832647797</v>
      </c>
      <c r="T19" s="43">
        <v>52.455555100612401</v>
      </c>
      <c r="U19" s="46">
        <v>-21.725216880161302</v>
      </c>
    </row>
    <row r="20" spans="1:21" ht="12" thickBot="1">
      <c r="A20" s="71"/>
      <c r="B20" s="60" t="s">
        <v>18</v>
      </c>
      <c r="C20" s="61"/>
      <c r="D20" s="43">
        <v>773382.74950000003</v>
      </c>
      <c r="E20" s="43">
        <v>917046</v>
      </c>
      <c r="F20" s="44">
        <v>84.334128222575501</v>
      </c>
      <c r="G20" s="45"/>
      <c r="H20" s="45"/>
      <c r="I20" s="43">
        <v>28446.727699999999</v>
      </c>
      <c r="J20" s="44">
        <v>3.6782211289805899</v>
      </c>
      <c r="K20" s="45"/>
      <c r="L20" s="45"/>
      <c r="M20" s="45"/>
      <c r="N20" s="43">
        <v>5000410.8383999998</v>
      </c>
      <c r="O20" s="43">
        <v>84311334.358999997</v>
      </c>
      <c r="P20" s="43">
        <v>34003</v>
      </c>
      <c r="Q20" s="43">
        <v>40278</v>
      </c>
      <c r="R20" s="44">
        <v>-15.5792243904861</v>
      </c>
      <c r="S20" s="43">
        <v>22.744544584301401</v>
      </c>
      <c r="T20" s="43">
        <v>24.8442073340285</v>
      </c>
      <c r="U20" s="46">
        <v>-9.2315005118912499</v>
      </c>
    </row>
    <row r="21" spans="1:21" ht="12" thickBot="1">
      <c r="A21" s="71"/>
      <c r="B21" s="60" t="s">
        <v>19</v>
      </c>
      <c r="C21" s="61"/>
      <c r="D21" s="43">
        <v>311151.3407</v>
      </c>
      <c r="E21" s="43">
        <v>393770</v>
      </c>
      <c r="F21" s="44">
        <v>79.018549076872304</v>
      </c>
      <c r="G21" s="45"/>
      <c r="H21" s="45"/>
      <c r="I21" s="43">
        <v>22936.5802</v>
      </c>
      <c r="J21" s="44">
        <v>7.3715190004964697</v>
      </c>
      <c r="K21" s="45"/>
      <c r="L21" s="45"/>
      <c r="M21" s="45"/>
      <c r="N21" s="43">
        <v>1709557.3821</v>
      </c>
      <c r="O21" s="43">
        <v>29775076.753800001</v>
      </c>
      <c r="P21" s="43">
        <v>31645</v>
      </c>
      <c r="Q21" s="43">
        <v>37572</v>
      </c>
      <c r="R21" s="44">
        <v>-15.775045246460101</v>
      </c>
      <c r="S21" s="43">
        <v>9.8325593521883405</v>
      </c>
      <c r="T21" s="43">
        <v>9.8134968966251499</v>
      </c>
      <c r="U21" s="46">
        <v>0.19387073985930101</v>
      </c>
    </row>
    <row r="22" spans="1:21" ht="12" thickBot="1">
      <c r="A22" s="71"/>
      <c r="B22" s="60" t="s">
        <v>20</v>
      </c>
      <c r="C22" s="61"/>
      <c r="D22" s="43">
        <v>1118505.2807</v>
      </c>
      <c r="E22" s="43">
        <v>1015685</v>
      </c>
      <c r="F22" s="44">
        <v>110.12324497260499</v>
      </c>
      <c r="G22" s="45"/>
      <c r="H22" s="45"/>
      <c r="I22" s="43">
        <v>131222.38399999999</v>
      </c>
      <c r="J22" s="44">
        <v>11.731941392165499</v>
      </c>
      <c r="K22" s="45"/>
      <c r="L22" s="45"/>
      <c r="M22" s="45"/>
      <c r="N22" s="43">
        <v>6129612.2521000002</v>
      </c>
      <c r="O22" s="43">
        <v>107762949.50480001</v>
      </c>
      <c r="P22" s="43">
        <v>77510</v>
      </c>
      <c r="Q22" s="43">
        <v>89163</v>
      </c>
      <c r="R22" s="44">
        <v>-13.069322476812101</v>
      </c>
      <c r="S22" s="43">
        <v>14.430464207199099</v>
      </c>
      <c r="T22" s="43">
        <v>14.8570956349607</v>
      </c>
      <c r="U22" s="46">
        <v>-2.9564636427203799</v>
      </c>
    </row>
    <row r="23" spans="1:21" ht="12" thickBot="1">
      <c r="A23" s="71"/>
      <c r="B23" s="60" t="s">
        <v>21</v>
      </c>
      <c r="C23" s="61"/>
      <c r="D23" s="43">
        <v>2266626.5021000002</v>
      </c>
      <c r="E23" s="43">
        <v>2308401</v>
      </c>
      <c r="F23" s="44">
        <v>98.190327508088899</v>
      </c>
      <c r="G23" s="45"/>
      <c r="H23" s="45"/>
      <c r="I23" s="43">
        <v>135642.10639999999</v>
      </c>
      <c r="J23" s="44">
        <v>5.9843166165369297</v>
      </c>
      <c r="K23" s="45"/>
      <c r="L23" s="45"/>
      <c r="M23" s="45"/>
      <c r="N23" s="43">
        <v>12435723.734200001</v>
      </c>
      <c r="O23" s="43">
        <v>218970526.95860001</v>
      </c>
      <c r="P23" s="43">
        <v>82019</v>
      </c>
      <c r="Q23" s="43">
        <v>95387</v>
      </c>
      <c r="R23" s="44">
        <v>-14.014488347468699</v>
      </c>
      <c r="S23" s="43">
        <v>27.635383290457099</v>
      </c>
      <c r="T23" s="43">
        <v>27.5013296067598</v>
      </c>
      <c r="U23" s="46">
        <v>0.48507987853222401</v>
      </c>
    </row>
    <row r="24" spans="1:21" ht="12" thickBot="1">
      <c r="A24" s="71"/>
      <c r="B24" s="60" t="s">
        <v>22</v>
      </c>
      <c r="C24" s="61"/>
      <c r="D24" s="43">
        <v>288353.56400000001</v>
      </c>
      <c r="E24" s="43">
        <v>392786</v>
      </c>
      <c r="F24" s="44">
        <v>73.412383333418205</v>
      </c>
      <c r="G24" s="45"/>
      <c r="H24" s="45"/>
      <c r="I24" s="43">
        <v>48296.891000000003</v>
      </c>
      <c r="J24" s="44">
        <v>16.749191627817002</v>
      </c>
      <c r="K24" s="45"/>
      <c r="L24" s="45"/>
      <c r="M24" s="45"/>
      <c r="N24" s="43">
        <v>1670505.8461</v>
      </c>
      <c r="O24" s="43">
        <v>24898833.3508</v>
      </c>
      <c r="P24" s="43">
        <v>33833</v>
      </c>
      <c r="Q24" s="43">
        <v>40544</v>
      </c>
      <c r="R24" s="44">
        <v>-16.5523875295975</v>
      </c>
      <c r="S24" s="43">
        <v>8.5228494073833208</v>
      </c>
      <c r="T24" s="43">
        <v>8.8504184786898197</v>
      </c>
      <c r="U24" s="46">
        <v>-3.8434220252997</v>
      </c>
    </row>
    <row r="25" spans="1:21" ht="12" thickBot="1">
      <c r="A25" s="71"/>
      <c r="B25" s="60" t="s">
        <v>23</v>
      </c>
      <c r="C25" s="61"/>
      <c r="D25" s="43">
        <v>199264.64139999999</v>
      </c>
      <c r="E25" s="43">
        <v>263525</v>
      </c>
      <c r="F25" s="44">
        <v>75.615080694431299</v>
      </c>
      <c r="G25" s="45"/>
      <c r="H25" s="45"/>
      <c r="I25" s="43">
        <v>21435.848300000001</v>
      </c>
      <c r="J25" s="44">
        <v>10.7574771667443</v>
      </c>
      <c r="K25" s="45"/>
      <c r="L25" s="45"/>
      <c r="M25" s="45"/>
      <c r="N25" s="43">
        <v>1181733.2641</v>
      </c>
      <c r="O25" s="43">
        <v>18820964.850000001</v>
      </c>
      <c r="P25" s="43">
        <v>16625</v>
      </c>
      <c r="Q25" s="43">
        <v>21954</v>
      </c>
      <c r="R25" s="44">
        <v>-24.273480914639698</v>
      </c>
      <c r="S25" s="43">
        <v>11.985843091729301</v>
      </c>
      <c r="T25" s="43">
        <v>11.881308308281</v>
      </c>
      <c r="U25" s="46">
        <v>0.87215211018826799</v>
      </c>
    </row>
    <row r="26" spans="1:21" ht="12" thickBot="1">
      <c r="A26" s="71"/>
      <c r="B26" s="60" t="s">
        <v>24</v>
      </c>
      <c r="C26" s="61"/>
      <c r="D26" s="43">
        <v>550212.14020000002</v>
      </c>
      <c r="E26" s="43">
        <v>612125</v>
      </c>
      <c r="F26" s="44">
        <v>89.885585493159098</v>
      </c>
      <c r="G26" s="45"/>
      <c r="H26" s="45"/>
      <c r="I26" s="43">
        <v>109177.11109999999</v>
      </c>
      <c r="J26" s="44">
        <v>19.84273030768</v>
      </c>
      <c r="K26" s="45"/>
      <c r="L26" s="45"/>
      <c r="M26" s="45"/>
      <c r="N26" s="43">
        <v>2944486.8212000001</v>
      </c>
      <c r="O26" s="43">
        <v>50986579.717200004</v>
      </c>
      <c r="P26" s="43">
        <v>43554</v>
      </c>
      <c r="Q26" s="43">
        <v>50724</v>
      </c>
      <c r="R26" s="44">
        <v>-14.1353205583156</v>
      </c>
      <c r="S26" s="43">
        <v>12.632872760251599</v>
      </c>
      <c r="T26" s="43">
        <v>11.7272229753174</v>
      </c>
      <c r="U26" s="46">
        <v>7.16899316665166</v>
      </c>
    </row>
    <row r="27" spans="1:21" ht="12" thickBot="1">
      <c r="A27" s="71"/>
      <c r="B27" s="60" t="s">
        <v>25</v>
      </c>
      <c r="C27" s="61"/>
      <c r="D27" s="43">
        <v>227962.58809999999</v>
      </c>
      <c r="E27" s="43">
        <v>313521</v>
      </c>
      <c r="F27" s="44">
        <v>72.710468549156204</v>
      </c>
      <c r="G27" s="45"/>
      <c r="H27" s="45"/>
      <c r="I27" s="43">
        <v>64476.481099999997</v>
      </c>
      <c r="J27" s="44">
        <v>28.283799388922599</v>
      </c>
      <c r="K27" s="45"/>
      <c r="L27" s="45"/>
      <c r="M27" s="45"/>
      <c r="N27" s="43">
        <v>1206737.8979</v>
      </c>
      <c r="O27" s="43">
        <v>20756140.923099998</v>
      </c>
      <c r="P27" s="43">
        <v>36302</v>
      </c>
      <c r="Q27" s="43">
        <v>41019</v>
      </c>
      <c r="R27" s="44">
        <v>-11.4995489894927</v>
      </c>
      <c r="S27" s="43">
        <v>6.2796151203790398</v>
      </c>
      <c r="T27" s="43">
        <v>6.2671300031692603</v>
      </c>
      <c r="U27" s="46">
        <v>0.19881978386320301</v>
      </c>
    </row>
    <row r="28" spans="1:21" ht="12" thickBot="1">
      <c r="A28" s="71"/>
      <c r="B28" s="60" t="s">
        <v>26</v>
      </c>
      <c r="C28" s="61"/>
      <c r="D28" s="43">
        <v>839968.98899999994</v>
      </c>
      <c r="E28" s="43">
        <v>911920</v>
      </c>
      <c r="F28" s="44">
        <v>92.109942648477897</v>
      </c>
      <c r="G28" s="45"/>
      <c r="H28" s="45"/>
      <c r="I28" s="43">
        <v>15566.509400000001</v>
      </c>
      <c r="J28" s="44">
        <v>1.85322429802227</v>
      </c>
      <c r="K28" s="45"/>
      <c r="L28" s="45"/>
      <c r="M28" s="45"/>
      <c r="N28" s="43">
        <v>4662891.5486000003</v>
      </c>
      <c r="O28" s="43">
        <v>72728855.474000007</v>
      </c>
      <c r="P28" s="43">
        <v>49856</v>
      </c>
      <c r="Q28" s="43">
        <v>57116</v>
      </c>
      <c r="R28" s="44">
        <v>-12.710974157854199</v>
      </c>
      <c r="S28" s="43">
        <v>16.847901737002601</v>
      </c>
      <c r="T28" s="43">
        <v>17.819356922753698</v>
      </c>
      <c r="U28" s="46">
        <v>-5.76603069578419</v>
      </c>
    </row>
    <row r="29" spans="1:21" ht="12" thickBot="1">
      <c r="A29" s="71"/>
      <c r="B29" s="60" t="s">
        <v>27</v>
      </c>
      <c r="C29" s="61"/>
      <c r="D29" s="43">
        <v>632097.89040000003</v>
      </c>
      <c r="E29" s="43">
        <v>647998</v>
      </c>
      <c r="F29" s="44">
        <v>97.546271809480899</v>
      </c>
      <c r="G29" s="45"/>
      <c r="H29" s="45"/>
      <c r="I29" s="43">
        <v>95994.635299999994</v>
      </c>
      <c r="J29" s="44">
        <v>15.1866723110329</v>
      </c>
      <c r="K29" s="45"/>
      <c r="L29" s="45"/>
      <c r="M29" s="45"/>
      <c r="N29" s="43">
        <v>3274530.0386999999</v>
      </c>
      <c r="O29" s="43">
        <v>51414935.969599999</v>
      </c>
      <c r="P29" s="43">
        <v>102063</v>
      </c>
      <c r="Q29" s="43">
        <v>111248</v>
      </c>
      <c r="R29" s="44">
        <v>-8.2563282036530996</v>
      </c>
      <c r="S29" s="43">
        <v>6.19321292143088</v>
      </c>
      <c r="T29" s="43">
        <v>6.1949412789443397</v>
      </c>
      <c r="U29" s="46">
        <v>-2.7907283915265001E-2</v>
      </c>
    </row>
    <row r="30" spans="1:21" ht="12" thickBot="1">
      <c r="A30" s="71"/>
      <c r="B30" s="60" t="s">
        <v>28</v>
      </c>
      <c r="C30" s="61"/>
      <c r="D30" s="43">
        <v>1178559.9569000001</v>
      </c>
      <c r="E30" s="43">
        <v>1066562</v>
      </c>
      <c r="F30" s="44">
        <v>110.500838854188</v>
      </c>
      <c r="G30" s="45"/>
      <c r="H30" s="45"/>
      <c r="I30" s="43">
        <v>178118.18799999999</v>
      </c>
      <c r="J30" s="44">
        <v>15.1132054807385</v>
      </c>
      <c r="K30" s="45"/>
      <c r="L30" s="45"/>
      <c r="M30" s="45"/>
      <c r="N30" s="43">
        <v>6417423.2847999996</v>
      </c>
      <c r="O30" s="43">
        <v>108797615.7754</v>
      </c>
      <c r="P30" s="43">
        <v>87187</v>
      </c>
      <c r="Q30" s="43">
        <v>100542</v>
      </c>
      <c r="R30" s="44">
        <v>-13.283006106900601</v>
      </c>
      <c r="S30" s="43">
        <v>13.517611076192599</v>
      </c>
      <c r="T30" s="43">
        <v>13.712809668596201</v>
      </c>
      <c r="U30" s="46">
        <v>-1.44403172500981</v>
      </c>
    </row>
    <row r="31" spans="1:21" ht="12" thickBot="1">
      <c r="A31" s="71"/>
      <c r="B31" s="60" t="s">
        <v>29</v>
      </c>
      <c r="C31" s="61"/>
      <c r="D31" s="43">
        <v>726272.44279999996</v>
      </c>
      <c r="E31" s="43">
        <v>744548</v>
      </c>
      <c r="F31" s="44">
        <v>97.545415849616205</v>
      </c>
      <c r="G31" s="45"/>
      <c r="H31" s="45"/>
      <c r="I31" s="43">
        <v>25107.95</v>
      </c>
      <c r="J31" s="44">
        <v>3.4570979869759699</v>
      </c>
      <c r="K31" s="45"/>
      <c r="L31" s="45"/>
      <c r="M31" s="45"/>
      <c r="N31" s="43">
        <v>4583647.1440000003</v>
      </c>
      <c r="O31" s="43">
        <v>81530020.003099993</v>
      </c>
      <c r="P31" s="43">
        <v>32438</v>
      </c>
      <c r="Q31" s="43">
        <v>40474</v>
      </c>
      <c r="R31" s="44">
        <v>-19.8547215496368</v>
      </c>
      <c r="S31" s="43">
        <v>22.389556779086298</v>
      </c>
      <c r="T31" s="43">
        <v>24.197935761229399</v>
      </c>
      <c r="U31" s="46">
        <v>-8.0768860231854092</v>
      </c>
    </row>
    <row r="32" spans="1:21" ht="12" thickBot="1">
      <c r="A32" s="71"/>
      <c r="B32" s="60" t="s">
        <v>30</v>
      </c>
      <c r="C32" s="61"/>
      <c r="D32" s="43">
        <v>126089.6802</v>
      </c>
      <c r="E32" s="43">
        <v>153841</v>
      </c>
      <c r="F32" s="44">
        <v>81.961037824767104</v>
      </c>
      <c r="G32" s="45"/>
      <c r="H32" s="45"/>
      <c r="I32" s="43">
        <v>32223.868399999999</v>
      </c>
      <c r="J32" s="44">
        <v>25.556309088013698</v>
      </c>
      <c r="K32" s="45"/>
      <c r="L32" s="45"/>
      <c r="M32" s="45"/>
      <c r="N32" s="43">
        <v>682901.67090000003</v>
      </c>
      <c r="O32" s="43">
        <v>13058063.6622</v>
      </c>
      <c r="P32" s="43">
        <v>26828</v>
      </c>
      <c r="Q32" s="43">
        <v>32517</v>
      </c>
      <c r="R32" s="44">
        <v>-17.495463911184899</v>
      </c>
      <c r="S32" s="43">
        <v>4.6999284404353698</v>
      </c>
      <c r="T32" s="43">
        <v>4.4702901220899802</v>
      </c>
      <c r="U32" s="46">
        <v>4.8859960583593596</v>
      </c>
    </row>
    <row r="33" spans="1:21" ht="12" thickBot="1">
      <c r="A33" s="71"/>
      <c r="B33" s="60" t="s">
        <v>31</v>
      </c>
      <c r="C33" s="61"/>
      <c r="D33" s="43">
        <v>155.19839999999999</v>
      </c>
      <c r="E33" s="45"/>
      <c r="F33" s="45"/>
      <c r="G33" s="45"/>
      <c r="H33" s="45"/>
      <c r="I33" s="43">
        <v>33.0413</v>
      </c>
      <c r="J33" s="44">
        <v>21.289716904298</v>
      </c>
      <c r="K33" s="45"/>
      <c r="L33" s="45"/>
      <c r="M33" s="45"/>
      <c r="N33" s="43">
        <v>665.1028</v>
      </c>
      <c r="O33" s="43">
        <v>10334.6119</v>
      </c>
      <c r="P33" s="43">
        <v>17</v>
      </c>
      <c r="Q33" s="43">
        <v>29</v>
      </c>
      <c r="R33" s="44">
        <v>-41.379310344827601</v>
      </c>
      <c r="S33" s="43">
        <v>9.1293176470588193</v>
      </c>
      <c r="T33" s="43">
        <v>4.5347551724137896</v>
      </c>
      <c r="U33" s="46">
        <v>50.327556256356701</v>
      </c>
    </row>
    <row r="34" spans="1:21" ht="12" thickBot="1">
      <c r="A34" s="71"/>
      <c r="B34" s="60" t="s">
        <v>40</v>
      </c>
      <c r="C34" s="61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3">
        <v>22</v>
      </c>
      <c r="P34" s="45"/>
      <c r="Q34" s="45"/>
      <c r="R34" s="45"/>
      <c r="S34" s="45"/>
      <c r="T34" s="45"/>
      <c r="U34" s="47"/>
    </row>
    <row r="35" spans="1:21" ht="12" thickBot="1">
      <c r="A35" s="71"/>
      <c r="B35" s="60" t="s">
        <v>32</v>
      </c>
      <c r="C35" s="61"/>
      <c r="D35" s="43">
        <v>152363.4424</v>
      </c>
      <c r="E35" s="43">
        <v>167973</v>
      </c>
      <c r="F35" s="44">
        <v>90.707103165389697</v>
      </c>
      <c r="G35" s="45"/>
      <c r="H35" s="45"/>
      <c r="I35" s="43">
        <v>17303.963299999999</v>
      </c>
      <c r="J35" s="44">
        <v>11.3570309435329</v>
      </c>
      <c r="K35" s="45"/>
      <c r="L35" s="45"/>
      <c r="M35" s="45"/>
      <c r="N35" s="43">
        <v>881991.7635</v>
      </c>
      <c r="O35" s="43">
        <v>8671291.2631000001</v>
      </c>
      <c r="P35" s="43">
        <v>13333</v>
      </c>
      <c r="Q35" s="43">
        <v>16632</v>
      </c>
      <c r="R35" s="44">
        <v>-19.8352573352573</v>
      </c>
      <c r="S35" s="43">
        <v>11.4275438685967</v>
      </c>
      <c r="T35" s="43">
        <v>11.5073967472342</v>
      </c>
      <c r="U35" s="46">
        <v>-0.69877551603167898</v>
      </c>
    </row>
    <row r="36" spans="1:21" ht="12" customHeight="1" thickBot="1">
      <c r="A36" s="71"/>
      <c r="B36" s="60" t="s">
        <v>41</v>
      </c>
      <c r="C36" s="61"/>
      <c r="D36" s="45"/>
      <c r="E36" s="43">
        <v>598707</v>
      </c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7"/>
    </row>
    <row r="37" spans="1:21" ht="12" thickBot="1">
      <c r="A37" s="71"/>
      <c r="B37" s="60" t="s">
        <v>42</v>
      </c>
      <c r="C37" s="61"/>
      <c r="D37" s="45"/>
      <c r="E37" s="43">
        <v>257060</v>
      </c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7"/>
    </row>
    <row r="38" spans="1:21" ht="12" thickBot="1">
      <c r="A38" s="71"/>
      <c r="B38" s="60" t="s">
        <v>43</v>
      </c>
      <c r="C38" s="61"/>
      <c r="D38" s="45"/>
      <c r="E38" s="43">
        <v>280369</v>
      </c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7"/>
    </row>
    <row r="39" spans="1:21" ht="12" customHeight="1" thickBot="1">
      <c r="A39" s="71"/>
      <c r="B39" s="60" t="s">
        <v>33</v>
      </c>
      <c r="C39" s="61"/>
      <c r="D39" s="43">
        <v>316502.76919999998</v>
      </c>
      <c r="E39" s="43">
        <v>327135</v>
      </c>
      <c r="F39" s="44">
        <v>96.749895058614896</v>
      </c>
      <c r="G39" s="45"/>
      <c r="H39" s="45"/>
      <c r="I39" s="43">
        <v>16357.497100000001</v>
      </c>
      <c r="J39" s="44">
        <v>5.1682003103308096</v>
      </c>
      <c r="K39" s="45"/>
      <c r="L39" s="45"/>
      <c r="M39" s="45"/>
      <c r="N39" s="43">
        <v>1651576.6998000001</v>
      </c>
      <c r="O39" s="43">
        <v>29631213.214200001</v>
      </c>
      <c r="P39" s="43">
        <v>472</v>
      </c>
      <c r="Q39" s="43">
        <v>571</v>
      </c>
      <c r="R39" s="44">
        <v>-17.338003502627</v>
      </c>
      <c r="S39" s="43">
        <v>670.55671440677997</v>
      </c>
      <c r="T39" s="43">
        <v>650.20881278458899</v>
      </c>
      <c r="U39" s="46">
        <v>3.0344788419861302</v>
      </c>
    </row>
    <row r="40" spans="1:21" ht="12" thickBot="1">
      <c r="A40" s="71"/>
      <c r="B40" s="60" t="s">
        <v>34</v>
      </c>
      <c r="C40" s="61"/>
      <c r="D40" s="43">
        <v>363708.7353</v>
      </c>
      <c r="E40" s="43">
        <v>476143</v>
      </c>
      <c r="F40" s="44">
        <v>76.386450142079198</v>
      </c>
      <c r="G40" s="45"/>
      <c r="H40" s="45"/>
      <c r="I40" s="43">
        <v>21570.286899999999</v>
      </c>
      <c r="J40" s="44">
        <v>5.9306485675160001</v>
      </c>
      <c r="K40" s="45"/>
      <c r="L40" s="45"/>
      <c r="M40" s="45"/>
      <c r="N40" s="43">
        <v>2029892.4202000001</v>
      </c>
      <c r="O40" s="43">
        <v>42874290.866999999</v>
      </c>
      <c r="P40" s="43">
        <v>1861</v>
      </c>
      <c r="Q40" s="43">
        <v>2140</v>
      </c>
      <c r="R40" s="44">
        <v>-13.037383177570099</v>
      </c>
      <c r="S40" s="43">
        <v>195.437257012359</v>
      </c>
      <c r="T40" s="43">
        <v>189.70590649532701</v>
      </c>
      <c r="U40" s="46">
        <v>2.9325782630429602</v>
      </c>
    </row>
    <row r="41" spans="1:21" ht="12" thickBot="1">
      <c r="A41" s="71"/>
      <c r="B41" s="60" t="s">
        <v>44</v>
      </c>
      <c r="C41" s="61"/>
      <c r="D41" s="45"/>
      <c r="E41" s="43">
        <v>163396</v>
      </c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7"/>
    </row>
    <row r="42" spans="1:21" ht="12" thickBot="1">
      <c r="A42" s="71"/>
      <c r="B42" s="60" t="s">
        <v>45</v>
      </c>
      <c r="C42" s="61"/>
      <c r="D42" s="45"/>
      <c r="E42" s="43">
        <v>72884</v>
      </c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7"/>
    </row>
    <row r="43" spans="1:21" ht="12" thickBot="1">
      <c r="A43" s="72"/>
      <c r="B43" s="60" t="s">
        <v>35</v>
      </c>
      <c r="C43" s="61"/>
      <c r="D43" s="48">
        <v>32270.971300000001</v>
      </c>
      <c r="E43" s="49"/>
      <c r="F43" s="49"/>
      <c r="G43" s="49"/>
      <c r="H43" s="49"/>
      <c r="I43" s="48">
        <v>3863.7372</v>
      </c>
      <c r="J43" s="50">
        <v>11.972794881448101</v>
      </c>
      <c r="K43" s="49"/>
      <c r="L43" s="49"/>
      <c r="M43" s="49"/>
      <c r="N43" s="48">
        <v>173005.01430000001</v>
      </c>
      <c r="O43" s="48">
        <v>3754171.7763999999</v>
      </c>
      <c r="P43" s="48">
        <v>50</v>
      </c>
      <c r="Q43" s="48">
        <v>55</v>
      </c>
      <c r="R43" s="50">
        <v>-9.0909090909090899</v>
      </c>
      <c r="S43" s="48">
        <v>645.41942600000004</v>
      </c>
      <c r="T43" s="48">
        <v>345.10349272727302</v>
      </c>
      <c r="U43" s="51">
        <v>46.530352384021299</v>
      </c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2:C22"/>
    <mergeCell ref="B23:C23"/>
    <mergeCell ref="B24:C24"/>
    <mergeCell ref="B13:C13"/>
    <mergeCell ref="B14:C14"/>
    <mergeCell ref="B15:C15"/>
    <mergeCell ref="B16:C16"/>
    <mergeCell ref="B17:C17"/>
    <mergeCell ref="B18:C18"/>
    <mergeCell ref="B31:C31"/>
    <mergeCell ref="B32:C32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B33:C33"/>
    <mergeCell ref="B34:C34"/>
    <mergeCell ref="B35:C35"/>
    <mergeCell ref="B43:C43"/>
    <mergeCell ref="B37:C37"/>
    <mergeCell ref="B38:C38"/>
    <mergeCell ref="B39:C39"/>
    <mergeCell ref="B40:C40"/>
    <mergeCell ref="B41:C41"/>
    <mergeCell ref="B42:C42"/>
    <mergeCell ref="B36:C36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XFD1048576"/>
    </sheetView>
  </sheetViews>
  <sheetFormatPr defaultRowHeight="13.5"/>
  <cols>
    <col min="1" max="1" width="9" style="28"/>
    <col min="2" max="2" width="9" style="29"/>
    <col min="3" max="8" width="9" style="28"/>
    <col min="9" max="16384" width="9" style="3"/>
  </cols>
  <sheetData>
    <row r="1" spans="1:8" ht="14.25">
      <c r="A1" s="52" t="s">
        <v>53</v>
      </c>
      <c r="B1" s="53" t="s">
        <v>36</v>
      </c>
      <c r="C1" s="52" t="s">
        <v>37</v>
      </c>
      <c r="D1" s="52" t="s">
        <v>38</v>
      </c>
      <c r="E1" s="52" t="s">
        <v>39</v>
      </c>
      <c r="F1" s="52" t="s">
        <v>46</v>
      </c>
      <c r="G1" s="52" t="s">
        <v>39</v>
      </c>
      <c r="H1" s="52" t="s">
        <v>47</v>
      </c>
    </row>
    <row r="2" spans="1:8" ht="14.25">
      <c r="A2" s="54">
        <v>1</v>
      </c>
      <c r="B2" s="55">
        <v>12</v>
      </c>
      <c r="C2" s="54">
        <v>45144</v>
      </c>
      <c r="D2" s="54">
        <v>466387.53027008497</v>
      </c>
      <c r="E2" s="54">
        <v>372634.72845213697</v>
      </c>
      <c r="F2" s="54">
        <v>93752.801817948697</v>
      </c>
      <c r="G2" s="54">
        <v>372634.72845213697</v>
      </c>
      <c r="H2" s="54">
        <v>0.20101910049708299</v>
      </c>
    </row>
    <row r="3" spans="1:8" ht="14.25">
      <c r="A3" s="54">
        <v>2</v>
      </c>
      <c r="B3" s="55">
        <v>13</v>
      </c>
      <c r="C3" s="54">
        <v>12942.201999999999</v>
      </c>
      <c r="D3" s="54">
        <v>96786.819423046705</v>
      </c>
      <c r="E3" s="54">
        <v>77239.7111917328</v>
      </c>
      <c r="F3" s="54">
        <v>19547.108231313799</v>
      </c>
      <c r="G3" s="54">
        <v>77239.7111917328</v>
      </c>
      <c r="H3" s="54">
        <v>0.20196043580970599</v>
      </c>
    </row>
    <row r="4" spans="1:8" ht="14.25">
      <c r="A4" s="54">
        <v>3</v>
      </c>
      <c r="B4" s="55">
        <v>14</v>
      </c>
      <c r="C4" s="54">
        <v>135773</v>
      </c>
      <c r="D4" s="54">
        <v>140299.98344615399</v>
      </c>
      <c r="E4" s="54">
        <v>107615.045668376</v>
      </c>
      <c r="F4" s="54">
        <v>32684.937777777799</v>
      </c>
      <c r="G4" s="54">
        <v>107615.045668376</v>
      </c>
      <c r="H4" s="54">
        <v>0.232964658832779</v>
      </c>
    </row>
    <row r="5" spans="1:8" ht="14.25">
      <c r="A5" s="54">
        <v>4</v>
      </c>
      <c r="B5" s="55">
        <v>15</v>
      </c>
      <c r="C5" s="54">
        <v>3107</v>
      </c>
      <c r="D5" s="54">
        <v>39379.528484615403</v>
      </c>
      <c r="E5" s="54">
        <v>32426.388176923101</v>
      </c>
      <c r="F5" s="54">
        <v>6953.1403076923098</v>
      </c>
      <c r="G5" s="54">
        <v>32426.388176923101</v>
      </c>
      <c r="H5" s="54">
        <v>0.17656738349238299</v>
      </c>
    </row>
    <row r="6" spans="1:8" ht="14.25">
      <c r="A6" s="54">
        <v>5</v>
      </c>
      <c r="B6" s="55">
        <v>16</v>
      </c>
      <c r="C6" s="54">
        <v>3435</v>
      </c>
      <c r="D6" s="54">
        <v>116784.207584615</v>
      </c>
      <c r="E6" s="54">
        <v>108727.795212821</v>
      </c>
      <c r="F6" s="54">
        <v>8056.4123717948696</v>
      </c>
      <c r="G6" s="54">
        <v>108727.795212821</v>
      </c>
      <c r="H6" s="54">
        <v>6.8985460777799407E-2</v>
      </c>
    </row>
    <row r="7" spans="1:8" ht="14.25">
      <c r="A7" s="54">
        <v>6</v>
      </c>
      <c r="B7" s="55">
        <v>17</v>
      </c>
      <c r="C7" s="54">
        <v>17464</v>
      </c>
      <c r="D7" s="54">
        <v>263150.106574359</v>
      </c>
      <c r="E7" s="54">
        <v>199888.124595726</v>
      </c>
      <c r="F7" s="54">
        <v>63261.981978632502</v>
      </c>
      <c r="G7" s="54">
        <v>199888.124595726</v>
      </c>
      <c r="H7" s="54">
        <v>0.24040264623931101</v>
      </c>
    </row>
    <row r="8" spans="1:8" ht="14.25">
      <c r="A8" s="54">
        <v>7</v>
      </c>
      <c r="B8" s="55">
        <v>18</v>
      </c>
      <c r="C8" s="54">
        <v>54622</v>
      </c>
      <c r="D8" s="54">
        <v>128414.848199145</v>
      </c>
      <c r="E8" s="54">
        <v>123866.8285</v>
      </c>
      <c r="F8" s="54">
        <v>4548.0196991453004</v>
      </c>
      <c r="G8" s="54">
        <v>123866.8285</v>
      </c>
      <c r="H8" s="54">
        <v>3.5416618583641098E-2</v>
      </c>
    </row>
    <row r="9" spans="1:8" ht="14.25">
      <c r="A9" s="54">
        <v>8</v>
      </c>
      <c r="B9" s="55">
        <v>19</v>
      </c>
      <c r="C9" s="54">
        <v>18265</v>
      </c>
      <c r="D9" s="54">
        <v>79550.310194017104</v>
      </c>
      <c r="E9" s="54">
        <v>73058.329542734995</v>
      </c>
      <c r="F9" s="54">
        <v>6491.9806512820496</v>
      </c>
      <c r="G9" s="54">
        <v>73058.329542734995</v>
      </c>
      <c r="H9" s="54">
        <v>8.1608489463442804E-2</v>
      </c>
    </row>
    <row r="10" spans="1:8" ht="14.25">
      <c r="A10" s="54">
        <v>9</v>
      </c>
      <c r="B10" s="55">
        <v>21</v>
      </c>
      <c r="C10" s="54">
        <v>248807.35</v>
      </c>
      <c r="D10" s="54">
        <v>834656.39320000005</v>
      </c>
      <c r="E10" s="54">
        <v>817212.48620000004</v>
      </c>
      <c r="F10" s="54">
        <v>17443.906999999999</v>
      </c>
      <c r="G10" s="54">
        <v>817212.48620000004</v>
      </c>
      <c r="H10" s="54">
        <v>2.0899506841517802E-2</v>
      </c>
    </row>
    <row r="11" spans="1:8" ht="14.25">
      <c r="A11" s="54">
        <v>10</v>
      </c>
      <c r="B11" s="55">
        <v>22</v>
      </c>
      <c r="C11" s="54">
        <v>32500</v>
      </c>
      <c r="D11" s="54">
        <v>352858.30954615399</v>
      </c>
      <c r="E11" s="54">
        <v>307252.63441538502</v>
      </c>
      <c r="F11" s="54">
        <v>45605.675130769203</v>
      </c>
      <c r="G11" s="54">
        <v>307252.63441538502</v>
      </c>
      <c r="H11" s="54">
        <v>0.12924642525615199</v>
      </c>
    </row>
    <row r="12" spans="1:8" ht="14.25">
      <c r="A12" s="54">
        <v>11</v>
      </c>
      <c r="B12" s="55">
        <v>23</v>
      </c>
      <c r="C12" s="54">
        <v>271161.71999999997</v>
      </c>
      <c r="D12" s="54">
        <v>1519435.6847564101</v>
      </c>
      <c r="E12" s="54">
        <v>1369807.14631282</v>
      </c>
      <c r="F12" s="54">
        <v>149628.53844358999</v>
      </c>
      <c r="G12" s="54">
        <v>1369807.14631282</v>
      </c>
      <c r="H12" s="54">
        <v>9.84763882701475E-2</v>
      </c>
    </row>
    <row r="13" spans="1:8" ht="14.25">
      <c r="A13" s="54">
        <v>12</v>
      </c>
      <c r="B13" s="55">
        <v>24</v>
      </c>
      <c r="C13" s="54">
        <v>15478</v>
      </c>
      <c r="D13" s="54">
        <v>398096.97011453001</v>
      </c>
      <c r="E13" s="54">
        <v>356998.18623418798</v>
      </c>
      <c r="F13" s="54">
        <v>41098.7838803419</v>
      </c>
      <c r="G13" s="54">
        <v>356998.18623418798</v>
      </c>
      <c r="H13" s="54">
        <v>0.103238122783296</v>
      </c>
    </row>
    <row r="14" spans="1:8" ht="14.25">
      <c r="A14" s="54">
        <v>13</v>
      </c>
      <c r="B14" s="55">
        <v>25</v>
      </c>
      <c r="C14" s="54">
        <v>66329</v>
      </c>
      <c r="D14" s="54">
        <v>773382.80079999997</v>
      </c>
      <c r="E14" s="54">
        <v>744936.02179999999</v>
      </c>
      <c r="F14" s="54">
        <v>28446.778999999999</v>
      </c>
      <c r="G14" s="54">
        <v>744936.02179999999</v>
      </c>
      <c r="H14" s="54">
        <v>3.6782275181933402E-2</v>
      </c>
    </row>
    <row r="15" spans="1:8" ht="14.25">
      <c r="A15" s="54">
        <v>14</v>
      </c>
      <c r="B15" s="55">
        <v>26</v>
      </c>
      <c r="C15" s="54">
        <v>72503</v>
      </c>
      <c r="D15" s="54">
        <v>311151.245400129</v>
      </c>
      <c r="E15" s="54">
        <v>288214.76042509603</v>
      </c>
      <c r="F15" s="54">
        <v>22936.484975032101</v>
      </c>
      <c r="G15" s="54">
        <v>288214.76042509603</v>
      </c>
      <c r="H15" s="54">
        <v>7.3714906541790304E-2</v>
      </c>
    </row>
    <row r="16" spans="1:8" ht="14.25">
      <c r="A16" s="54">
        <v>15</v>
      </c>
      <c r="B16" s="55">
        <v>27</v>
      </c>
      <c r="C16" s="54">
        <v>203096.03099999999</v>
      </c>
      <c r="D16" s="54">
        <v>1118505.4954230101</v>
      </c>
      <c r="E16" s="54">
        <v>987282.89424955798</v>
      </c>
      <c r="F16" s="54">
        <v>131222.601173451</v>
      </c>
      <c r="G16" s="54">
        <v>987282.89424955798</v>
      </c>
      <c r="H16" s="54">
        <v>0.117319585563434</v>
      </c>
    </row>
    <row r="17" spans="1:8" ht="14.25">
      <c r="A17" s="54">
        <v>16</v>
      </c>
      <c r="B17" s="55">
        <v>29</v>
      </c>
      <c r="C17" s="54">
        <v>197173</v>
      </c>
      <c r="D17" s="54">
        <v>2266627.6434538499</v>
      </c>
      <c r="E17" s="54">
        <v>2130984.4270265</v>
      </c>
      <c r="F17" s="54">
        <v>135643.21642735001</v>
      </c>
      <c r="G17" s="54">
        <v>2130984.4270265</v>
      </c>
      <c r="H17" s="54">
        <v>5.9843625757894599E-2</v>
      </c>
    </row>
    <row r="18" spans="1:8" ht="14.25">
      <c r="A18" s="54">
        <v>17</v>
      </c>
      <c r="B18" s="55">
        <v>31</v>
      </c>
      <c r="C18" s="54">
        <v>45042.881000000001</v>
      </c>
      <c r="D18" s="54">
        <v>288353.57487686299</v>
      </c>
      <c r="E18" s="54">
        <v>240056.658536142</v>
      </c>
      <c r="F18" s="54">
        <v>48296.916340720498</v>
      </c>
      <c r="G18" s="54">
        <v>240056.658536142</v>
      </c>
      <c r="H18" s="54">
        <v>0.16749199784100099</v>
      </c>
    </row>
    <row r="19" spans="1:8" ht="14.25">
      <c r="A19" s="54">
        <v>18</v>
      </c>
      <c r="B19" s="55">
        <v>32</v>
      </c>
      <c r="C19" s="54">
        <v>12634.278</v>
      </c>
      <c r="D19" s="54">
        <v>199264.642134339</v>
      </c>
      <c r="E19" s="54">
        <v>177828.79234351899</v>
      </c>
      <c r="F19" s="54">
        <v>21435.849790819801</v>
      </c>
      <c r="G19" s="54">
        <v>177828.79234351899</v>
      </c>
      <c r="H19" s="54">
        <v>0.107574778752611</v>
      </c>
    </row>
    <row r="20" spans="1:8" ht="14.25">
      <c r="A20" s="54">
        <v>19</v>
      </c>
      <c r="B20" s="55">
        <v>33</v>
      </c>
      <c r="C20" s="54">
        <v>59703.91</v>
      </c>
      <c r="D20" s="54">
        <v>550212.14389965998</v>
      </c>
      <c r="E20" s="54">
        <v>441035.02083960298</v>
      </c>
      <c r="F20" s="54">
        <v>109177.123060057</v>
      </c>
      <c r="G20" s="54">
        <v>441035.02083960298</v>
      </c>
      <c r="H20" s="54">
        <v>0.19842732347973599</v>
      </c>
    </row>
    <row r="21" spans="1:8" ht="14.25">
      <c r="A21" s="54">
        <v>20</v>
      </c>
      <c r="B21" s="55">
        <v>34</v>
      </c>
      <c r="C21" s="54">
        <v>49230.892999999996</v>
      </c>
      <c r="D21" s="54">
        <v>227962.56600289699</v>
      </c>
      <c r="E21" s="54">
        <v>163486.10960832701</v>
      </c>
      <c r="F21" s="54">
        <v>64476.456394569701</v>
      </c>
      <c r="G21" s="54">
        <v>163486.10960832701</v>
      </c>
      <c r="H21" s="54">
        <v>0.28283791293062699</v>
      </c>
    </row>
    <row r="22" spans="1:8" ht="14.25">
      <c r="A22" s="54">
        <v>21</v>
      </c>
      <c r="B22" s="55">
        <v>35</v>
      </c>
      <c r="C22" s="54">
        <v>35119.516000000003</v>
      </c>
      <c r="D22" s="54">
        <v>839968.98850531003</v>
      </c>
      <c r="E22" s="54">
        <v>824402.43857859005</v>
      </c>
      <c r="F22" s="54">
        <v>15566.549926719899</v>
      </c>
      <c r="G22" s="54">
        <v>824402.43857859005</v>
      </c>
      <c r="H22" s="54">
        <v>1.8532291239013399E-2</v>
      </c>
    </row>
    <row r="23" spans="1:8" ht="14.25">
      <c r="A23" s="54">
        <v>22</v>
      </c>
      <c r="B23" s="55">
        <v>36</v>
      </c>
      <c r="C23" s="54">
        <v>138733.359</v>
      </c>
      <c r="D23" s="54">
        <v>632097.890924779</v>
      </c>
      <c r="E23" s="54">
        <v>536103.27153062494</v>
      </c>
      <c r="F23" s="54">
        <v>95994.619394154099</v>
      </c>
      <c r="G23" s="54">
        <v>536103.27153062494</v>
      </c>
      <c r="H23" s="54">
        <v>0.151866697820667</v>
      </c>
    </row>
    <row r="24" spans="1:8" ht="14.25">
      <c r="A24" s="54">
        <v>23</v>
      </c>
      <c r="B24" s="55">
        <v>37</v>
      </c>
      <c r="C24" s="54">
        <v>175584.242</v>
      </c>
      <c r="D24" s="54">
        <v>1178559.9528433599</v>
      </c>
      <c r="E24" s="54">
        <v>1000441.77955122</v>
      </c>
      <c r="F24" s="54">
        <v>178118.17329213899</v>
      </c>
      <c r="G24" s="54">
        <v>1000441.77955122</v>
      </c>
      <c r="H24" s="54">
        <v>0.151132042848067</v>
      </c>
    </row>
    <row r="25" spans="1:8" ht="14.25">
      <c r="A25" s="54">
        <v>24</v>
      </c>
      <c r="B25" s="55">
        <v>38</v>
      </c>
      <c r="C25" s="54">
        <v>151680.601</v>
      </c>
      <c r="D25" s="54">
        <v>726272.47260870598</v>
      </c>
      <c r="E25" s="54">
        <v>701164.32161238894</v>
      </c>
      <c r="F25" s="54">
        <v>25108.150996316501</v>
      </c>
      <c r="G25" s="54">
        <v>701164.32161238894</v>
      </c>
      <c r="H25" s="54">
        <v>3.45712552014125E-2</v>
      </c>
    </row>
    <row r="26" spans="1:8" ht="14.25">
      <c r="A26" s="54">
        <v>25</v>
      </c>
      <c r="B26" s="55">
        <v>39</v>
      </c>
      <c r="C26" s="54">
        <v>81272.869000000006</v>
      </c>
      <c r="D26" s="54">
        <v>126089.59818745901</v>
      </c>
      <c r="E26" s="54">
        <v>93865.820353723801</v>
      </c>
      <c r="F26" s="54">
        <v>32223.777833735599</v>
      </c>
      <c r="G26" s="54">
        <v>93865.820353723801</v>
      </c>
      <c r="H26" s="54">
        <v>0.25556253883708901</v>
      </c>
    </row>
    <row r="27" spans="1:8" ht="14.25">
      <c r="A27" s="54">
        <v>26</v>
      </c>
      <c r="B27" s="55">
        <v>40</v>
      </c>
      <c r="C27" s="54">
        <v>47.247999999999998</v>
      </c>
      <c r="D27" s="54">
        <v>155.19829999999999</v>
      </c>
      <c r="E27" s="54">
        <v>122.1571</v>
      </c>
      <c r="F27" s="54">
        <v>33.041200000000003</v>
      </c>
      <c r="G27" s="54">
        <v>122.1571</v>
      </c>
      <c r="H27" s="54">
        <v>0.21289666188353901</v>
      </c>
    </row>
    <row r="28" spans="1:8" ht="14.25">
      <c r="A28" s="54">
        <v>27</v>
      </c>
      <c r="B28" s="55">
        <v>42</v>
      </c>
      <c r="C28" s="54">
        <v>9936.241</v>
      </c>
      <c r="D28" s="54">
        <v>152363.4418</v>
      </c>
      <c r="E28" s="54">
        <v>135059.46849999999</v>
      </c>
      <c r="F28" s="54">
        <v>17303.973300000001</v>
      </c>
      <c r="G28" s="54">
        <v>135059.46849999999</v>
      </c>
      <c r="H28" s="54">
        <v>0.113570375515106</v>
      </c>
    </row>
    <row r="29" spans="1:8" ht="14.25">
      <c r="A29" s="54">
        <v>28</v>
      </c>
      <c r="B29" s="55">
        <v>75</v>
      </c>
      <c r="C29" s="54">
        <v>496</v>
      </c>
      <c r="D29" s="54">
        <v>316502.76923076902</v>
      </c>
      <c r="E29" s="54">
        <v>300145.27076923102</v>
      </c>
      <c r="F29" s="54">
        <v>16357.4984615385</v>
      </c>
      <c r="G29" s="54">
        <v>300145.27076923102</v>
      </c>
      <c r="H29" s="54">
        <v>5.1682007400105402E-2</v>
      </c>
    </row>
    <row r="30" spans="1:8" ht="14.25">
      <c r="A30" s="54">
        <v>29</v>
      </c>
      <c r="B30" s="55">
        <v>76</v>
      </c>
      <c r="C30" s="54">
        <v>1991</v>
      </c>
      <c r="D30" s="54">
        <v>363708.73108034203</v>
      </c>
      <c r="E30" s="54">
        <v>342138.44577606802</v>
      </c>
      <c r="F30" s="54">
        <v>21570.285304273501</v>
      </c>
      <c r="G30" s="54">
        <v>342138.44577606802</v>
      </c>
      <c r="H30" s="54">
        <v>5.9306481975844302E-2</v>
      </c>
    </row>
    <row r="31" spans="1:8" ht="14.25">
      <c r="A31" s="54">
        <v>30</v>
      </c>
      <c r="B31" s="55">
        <v>99</v>
      </c>
      <c r="C31" s="54">
        <v>51</v>
      </c>
      <c r="D31" s="54">
        <v>32270.971257847399</v>
      </c>
      <c r="E31" s="54">
        <v>28407.234551092999</v>
      </c>
      <c r="F31" s="54">
        <v>3863.7367067544101</v>
      </c>
      <c r="G31" s="54">
        <v>28407.234551092999</v>
      </c>
      <c r="H31" s="54">
        <v>0.11972793368637299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2013-08-08T02:22:02Z</dcterms:modified>
</cp:coreProperties>
</file>