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<sst xmlns="http://schemas.openxmlformats.org/spreadsheetml/2006/main" count="114" uniqueCount="71">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</sst>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6fe07fd9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6fe422ea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6fe28021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6fe4231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6fe07fa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6fe280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6fe07fd9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6fe28040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6fe42315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14573000.1744</v>
      </c>
      <c r="F3" s="25">
        <f>RA!I7</f>
        <v>1683238.6995999999</v>
      </c>
      <c r="G3" s="16">
        <f>E3-F3</f>
        <v>12889761.4748</v>
      </c>
      <c r="H3" s="27">
        <f>RA!J7</f>
        <v>11.550392365718199</v>
      </c>
      <c r="I3" s="20">
        <f>SUM(I4:I39)</f>
        <v>14573003.347014681</v>
      </c>
      <c r="J3" s="21">
        <f>SUM(J4:J39)</f>
        <v>12889761.549052389</v>
      </c>
      <c r="K3" s="22">
        <f>E3-I3</f>
        <v>-3.1726146806031466</v>
      </c>
      <c r="L3" s="22">
        <f>G3-J3</f>
        <v>-7.4252389371395111E-2</v>
      </c>
    </row>
    <row r="4" spans="1:12">
      <c r="A4" s="59">
        <f>RA!A8</f>
        <v>41494</v>
      </c>
      <c r="B4" s="12">
        <v>12</v>
      </c>
      <c r="C4" s="56" t="s">
        <v>6</v>
      </c>
      <c r="D4" s="56"/>
      <c r="E4" s="15">
        <f>RA!D8</f>
        <v>431657.48560000001</v>
      </c>
      <c r="F4" s="25">
        <f>RA!I8</f>
        <v>108103.89169999999</v>
      </c>
      <c r="G4" s="16">
        <f t="shared" ref="G4:G39" si="0">E4-F4</f>
        <v>323553.59390000004</v>
      </c>
      <c r="H4" s="27">
        <f>RA!J8</f>
        <v>25.043905250417801</v>
      </c>
      <c r="I4" s="20">
        <f>VLOOKUP(B4,RMS!B:D,3,FALSE)</f>
        <v>431657.91944529902</v>
      </c>
      <c r="J4" s="21">
        <f>VLOOKUP(B4,RMS!B:E,4,FALSE)</f>
        <v>323553.59969829099</v>
      </c>
      <c r="K4" s="22">
        <f t="shared" ref="K4:K39" si="1">E4-I4</f>
        <v>-0.43384529900504276</v>
      </c>
      <c r="L4" s="22">
        <f t="shared" ref="L4:L39" si="2">G4-J4</f>
        <v>-5.7982909493148327E-3</v>
      </c>
    </row>
    <row r="5" spans="1:12">
      <c r="A5" s="59"/>
      <c r="B5" s="12">
        <v>13</v>
      </c>
      <c r="C5" s="56" t="s">
        <v>7</v>
      </c>
      <c r="D5" s="56"/>
      <c r="E5" s="15">
        <f>RA!D9</f>
        <v>105242.4639</v>
      </c>
      <c r="F5" s="25">
        <f>RA!I9</f>
        <v>20941.187600000001</v>
      </c>
      <c r="G5" s="16">
        <f t="shared" si="0"/>
        <v>84301.276299999998</v>
      </c>
      <c r="H5" s="27">
        <f>RA!J9</f>
        <v>19.898040034389599</v>
      </c>
      <c r="I5" s="20">
        <f>VLOOKUP(B5,RMS!B:D,3,FALSE)</f>
        <v>105242.478197171</v>
      </c>
      <c r="J5" s="21">
        <f>VLOOKUP(B5,RMS!B:E,4,FALSE)</f>
        <v>84301.275709416805</v>
      </c>
      <c r="K5" s="22">
        <f t="shared" si="1"/>
        <v>-1.4297171001089737E-2</v>
      </c>
      <c r="L5" s="22">
        <f t="shared" si="2"/>
        <v>5.9058319311589003E-4</v>
      </c>
    </row>
    <row r="6" spans="1:12">
      <c r="A6" s="59"/>
      <c r="B6" s="12">
        <v>14</v>
      </c>
      <c r="C6" s="56" t="s">
        <v>8</v>
      </c>
      <c r="D6" s="56"/>
      <c r="E6" s="15">
        <f>RA!D10</f>
        <v>133549.48130000001</v>
      </c>
      <c r="F6" s="25">
        <f>RA!I10</f>
        <v>32211.989399999999</v>
      </c>
      <c r="G6" s="16">
        <f t="shared" si="0"/>
        <v>101337.49190000002</v>
      </c>
      <c r="H6" s="27">
        <f>RA!J10</f>
        <v>24.1198910594346</v>
      </c>
      <c r="I6" s="20">
        <f>VLOOKUP(B6,RMS!B:D,3,FALSE)</f>
        <v>133551.75848547</v>
      </c>
      <c r="J6" s="21">
        <f>VLOOKUP(B6,RMS!B:E,4,FALSE)</f>
        <v>101337.491548718</v>
      </c>
      <c r="K6" s="22">
        <f t="shared" si="1"/>
        <v>-2.2771854699822143</v>
      </c>
      <c r="L6" s="22">
        <f t="shared" si="2"/>
        <v>3.5128202580381185E-4</v>
      </c>
    </row>
    <row r="7" spans="1:12">
      <c r="A7" s="59"/>
      <c r="B7" s="12">
        <v>15</v>
      </c>
      <c r="C7" s="56" t="s">
        <v>9</v>
      </c>
      <c r="D7" s="56"/>
      <c r="E7" s="15">
        <f>RA!D11</f>
        <v>38901.521699999998</v>
      </c>
      <c r="F7" s="25">
        <f>RA!I11</f>
        <v>7223.223</v>
      </c>
      <c r="G7" s="16">
        <f t="shared" si="0"/>
        <v>31678.298699999999</v>
      </c>
      <c r="H7" s="27">
        <f>RA!J11</f>
        <v>18.5679703115572</v>
      </c>
      <c r="I7" s="20">
        <f>VLOOKUP(B7,RMS!B:D,3,FALSE)</f>
        <v>38901.548322222203</v>
      </c>
      <c r="J7" s="21">
        <f>VLOOKUP(B7,RMS!B:E,4,FALSE)</f>
        <v>31678.298622222199</v>
      </c>
      <c r="K7" s="22">
        <f t="shared" si="1"/>
        <v>-2.6622222205332946E-2</v>
      </c>
      <c r="L7" s="22">
        <f t="shared" si="2"/>
        <v>7.7777800470357761E-5</v>
      </c>
    </row>
    <row r="8" spans="1:12">
      <c r="A8" s="59"/>
      <c r="B8" s="12">
        <v>16</v>
      </c>
      <c r="C8" s="56" t="s">
        <v>10</v>
      </c>
      <c r="D8" s="56"/>
      <c r="E8" s="15">
        <f>RA!D12</f>
        <v>155356.40719999999</v>
      </c>
      <c r="F8" s="25">
        <f>RA!I12</f>
        <v>-12764.024100000001</v>
      </c>
      <c r="G8" s="16">
        <f t="shared" si="0"/>
        <v>168120.4313</v>
      </c>
      <c r="H8" s="27">
        <f>RA!J12</f>
        <v>-8.2159624633749893</v>
      </c>
      <c r="I8" s="20">
        <f>VLOOKUP(B8,RMS!B:D,3,FALSE)</f>
        <v>155356.42104957299</v>
      </c>
      <c r="J8" s="21">
        <f>VLOOKUP(B8,RMS!B:E,4,FALSE)</f>
        <v>168120.43172222201</v>
      </c>
      <c r="K8" s="22">
        <f t="shared" si="1"/>
        <v>-1.3849573006154969E-2</v>
      </c>
      <c r="L8" s="22">
        <f t="shared" si="2"/>
        <v>-4.2222201591357589E-4</v>
      </c>
    </row>
    <row r="9" spans="1:12">
      <c r="A9" s="59"/>
      <c r="B9" s="12">
        <v>17</v>
      </c>
      <c r="C9" s="56" t="s">
        <v>11</v>
      </c>
      <c r="D9" s="56"/>
      <c r="E9" s="15">
        <f>RA!D13</f>
        <v>240716.54639999999</v>
      </c>
      <c r="F9" s="25">
        <f>RA!I13</f>
        <v>56507.074500000002</v>
      </c>
      <c r="G9" s="16">
        <f t="shared" si="0"/>
        <v>184209.4719</v>
      </c>
      <c r="H9" s="27">
        <f>RA!J13</f>
        <v>23.474528587703301</v>
      </c>
      <c r="I9" s="20">
        <f>VLOOKUP(B9,RMS!B:D,3,FALSE)</f>
        <v>240716.674310256</v>
      </c>
      <c r="J9" s="21">
        <f>VLOOKUP(B9,RMS!B:E,4,FALSE)</f>
        <v>184209.46983333299</v>
      </c>
      <c r="K9" s="22">
        <f t="shared" si="1"/>
        <v>-0.12791025600745343</v>
      </c>
      <c r="L9" s="22">
        <f t="shared" si="2"/>
        <v>2.0666670170612633E-3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122237.91680000001</v>
      </c>
      <c r="F10" s="25">
        <f>RA!I14</f>
        <v>9944.2950000000001</v>
      </c>
      <c r="G10" s="16">
        <f t="shared" si="0"/>
        <v>112293.62180000001</v>
      </c>
      <c r="H10" s="27">
        <f>RA!J14</f>
        <v>8.1351967215462206</v>
      </c>
      <c r="I10" s="20">
        <f>VLOOKUP(B10,RMS!B:D,3,FALSE)</f>
        <v>122237.903894872</v>
      </c>
      <c r="J10" s="21">
        <f>VLOOKUP(B10,RMS!B:E,4,FALSE)</f>
        <v>112293.620505128</v>
      </c>
      <c r="K10" s="22">
        <f t="shared" si="1"/>
        <v>1.2905128009151667E-2</v>
      </c>
      <c r="L10" s="22">
        <f t="shared" si="2"/>
        <v>1.2948720104759559E-3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74164.342900000003</v>
      </c>
      <c r="F11" s="25">
        <f>RA!I15</f>
        <v>9369.6131000000005</v>
      </c>
      <c r="G11" s="16">
        <f t="shared" si="0"/>
        <v>64794.729800000001</v>
      </c>
      <c r="H11" s="27">
        <f>RA!J15</f>
        <v>12.633582033664901</v>
      </c>
      <c r="I11" s="20">
        <f>VLOOKUP(B11,RMS!B:D,3,FALSE)</f>
        <v>74164.415709401699</v>
      </c>
      <c r="J11" s="21">
        <f>VLOOKUP(B11,RMS!B:E,4,FALSE)</f>
        <v>64794.729917948702</v>
      </c>
      <c r="K11" s="22">
        <f t="shared" si="1"/>
        <v>-7.2809401695849374E-2</v>
      </c>
      <c r="L11" s="22">
        <f t="shared" si="2"/>
        <v>-1.1794870079029351E-4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825576.89020000002</v>
      </c>
      <c r="F12" s="25">
        <f>RA!I16</f>
        <v>62559.715300000003</v>
      </c>
      <c r="G12" s="16">
        <f t="shared" si="0"/>
        <v>763017.17489999998</v>
      </c>
      <c r="H12" s="27">
        <f>RA!J16</f>
        <v>7.5776970071006504</v>
      </c>
      <c r="I12" s="20">
        <f>VLOOKUP(B12,RMS!B:D,3,FALSE)</f>
        <v>825576.42099999997</v>
      </c>
      <c r="J12" s="21">
        <f>VLOOKUP(B12,RMS!B:E,4,FALSE)</f>
        <v>763017.17489999998</v>
      </c>
      <c r="K12" s="22">
        <f t="shared" si="1"/>
        <v>0.46920000005047768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411479.79889999999</v>
      </c>
      <c r="F13" s="25">
        <f>RA!I17</f>
        <v>61364.287900000003</v>
      </c>
      <c r="G13" s="16">
        <f t="shared" si="0"/>
        <v>350115.511</v>
      </c>
      <c r="H13" s="27">
        <f>RA!J17</f>
        <v>14.9130742418082</v>
      </c>
      <c r="I13" s="20">
        <f>VLOOKUP(B13,RMS!B:D,3,FALSE)</f>
        <v>411479.81003162399</v>
      </c>
      <c r="J13" s="21">
        <f>VLOOKUP(B13,RMS!B:E,4,FALSE)</f>
        <v>350115.50979572599</v>
      </c>
      <c r="K13" s="22">
        <f t="shared" si="1"/>
        <v>-1.1131623992696404E-2</v>
      </c>
      <c r="L13" s="22">
        <f t="shared" si="2"/>
        <v>1.2042740127071738E-3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1577611.9305</v>
      </c>
      <c r="F14" s="25">
        <f>RA!I18</f>
        <v>228975.1925</v>
      </c>
      <c r="G14" s="16">
        <f t="shared" si="0"/>
        <v>1348636.7379999999</v>
      </c>
      <c r="H14" s="27">
        <f>RA!J18</f>
        <v>14.5140378361255</v>
      </c>
      <c r="I14" s="20">
        <f>VLOOKUP(B14,RMS!B:D,3,FALSE)</f>
        <v>1577612.03174872</v>
      </c>
      <c r="J14" s="21">
        <f>VLOOKUP(B14,RMS!B:E,4,FALSE)</f>
        <v>1348636.7397974399</v>
      </c>
      <c r="K14" s="22">
        <f t="shared" si="1"/>
        <v>-0.10124871996231377</v>
      </c>
      <c r="L14" s="22">
        <f t="shared" si="2"/>
        <v>-1.7974399961531162E-3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413425.44020000001</v>
      </c>
      <c r="F15" s="25">
        <f>RA!I19</f>
        <v>48943.017699999997</v>
      </c>
      <c r="G15" s="16">
        <f t="shared" si="0"/>
        <v>364482.42249999999</v>
      </c>
      <c r="H15" s="27">
        <f>RA!J19</f>
        <v>11.838414606591</v>
      </c>
      <c r="I15" s="20">
        <f>VLOOKUP(B15,RMS!B:D,3,FALSE)</f>
        <v>413425.448033333</v>
      </c>
      <c r="J15" s="21">
        <f>VLOOKUP(B15,RMS!B:E,4,FALSE)</f>
        <v>364482.42176666699</v>
      </c>
      <c r="K15" s="22">
        <f t="shared" si="1"/>
        <v>-7.8333329875022173E-3</v>
      </c>
      <c r="L15" s="22">
        <f t="shared" si="2"/>
        <v>7.3333299951627851E-4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698814.22199999995</v>
      </c>
      <c r="F16" s="25">
        <f>RA!I20</f>
        <v>45631.588600000003</v>
      </c>
      <c r="G16" s="16">
        <f t="shared" si="0"/>
        <v>653182.63339999993</v>
      </c>
      <c r="H16" s="27">
        <f>RA!J20</f>
        <v>6.5298597486185699</v>
      </c>
      <c r="I16" s="20">
        <f>VLOOKUP(B16,RMS!B:D,3,FALSE)</f>
        <v>698814.20070000004</v>
      </c>
      <c r="J16" s="21">
        <f>VLOOKUP(B16,RMS!B:E,4,FALSE)</f>
        <v>653182.63340000005</v>
      </c>
      <c r="K16" s="22">
        <f t="shared" si="1"/>
        <v>2.1299999905750155E-2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306709.82520000002</v>
      </c>
      <c r="F17" s="25">
        <f>RA!I21</f>
        <v>40078.241199999997</v>
      </c>
      <c r="G17" s="16">
        <f t="shared" si="0"/>
        <v>266631.58400000003</v>
      </c>
      <c r="H17" s="27">
        <f>RA!J21</f>
        <v>13.0671526984392</v>
      </c>
      <c r="I17" s="20">
        <f>VLOOKUP(B17,RMS!B:D,3,FALSE)</f>
        <v>306709.62008888897</v>
      </c>
      <c r="J17" s="21">
        <f>VLOOKUP(B17,RMS!B:E,4,FALSE)</f>
        <v>266631.58396666701</v>
      </c>
      <c r="K17" s="22">
        <f t="shared" si="1"/>
        <v>0.20511111104860902</v>
      </c>
      <c r="L17" s="22">
        <f t="shared" si="2"/>
        <v>3.3333024475723505E-5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1135084.5933999999</v>
      </c>
      <c r="F18" s="25">
        <f>RA!I22</f>
        <v>143705.72159999999</v>
      </c>
      <c r="G18" s="16">
        <f t="shared" si="0"/>
        <v>991378.87179999985</v>
      </c>
      <c r="H18" s="27">
        <f>RA!J22</f>
        <v>12.6603534604895</v>
      </c>
      <c r="I18" s="20">
        <f>VLOOKUP(B18,RMS!B:D,3,FALSE)</f>
        <v>1135084.7847460201</v>
      </c>
      <c r="J18" s="21">
        <f>VLOOKUP(B18,RMS!B:E,4,FALSE)</f>
        <v>991378.87089911499</v>
      </c>
      <c r="K18" s="22">
        <f t="shared" si="1"/>
        <v>-0.1913460202049464</v>
      </c>
      <c r="L18" s="22">
        <f t="shared" si="2"/>
        <v>9.0088485740125179E-4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2182965.2026</v>
      </c>
      <c r="F19" s="25">
        <f>RA!I23</f>
        <v>155574.18719999999</v>
      </c>
      <c r="G19" s="16">
        <f t="shared" si="0"/>
        <v>2027391.0153999999</v>
      </c>
      <c r="H19" s="27">
        <f>RA!J23</f>
        <v>7.1267369271257701</v>
      </c>
      <c r="I19" s="20">
        <f>VLOOKUP(B19,RMS!B:D,3,FALSE)</f>
        <v>2182966.21624103</v>
      </c>
      <c r="J19" s="21">
        <f>VLOOKUP(B19,RMS!B:E,4,FALSE)</f>
        <v>2027391.0460914499</v>
      </c>
      <c r="K19" s="22">
        <f t="shared" si="1"/>
        <v>-1.01364103006199</v>
      </c>
      <c r="L19" s="22">
        <f t="shared" si="2"/>
        <v>-3.0691449996083975E-2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299845.24949999998</v>
      </c>
      <c r="F20" s="25">
        <f>RA!I24</f>
        <v>50043.158900000002</v>
      </c>
      <c r="G20" s="16">
        <f t="shared" si="0"/>
        <v>249802.09059999997</v>
      </c>
      <c r="H20" s="27">
        <f>RA!J24</f>
        <v>16.689662078504899</v>
      </c>
      <c r="I20" s="20">
        <f>VLOOKUP(B20,RMS!B:D,3,FALSE)</f>
        <v>299845.27686066099</v>
      </c>
      <c r="J20" s="21">
        <f>VLOOKUP(B20,RMS!B:E,4,FALSE)</f>
        <v>249802.07919679501</v>
      </c>
      <c r="K20" s="22">
        <f t="shared" si="1"/>
        <v>-2.7360661013517529E-2</v>
      </c>
      <c r="L20" s="22">
        <f t="shared" si="2"/>
        <v>1.1403204960515723E-2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206110.74619999999</v>
      </c>
      <c r="F21" s="25">
        <f>RA!I25</f>
        <v>22299.704000000002</v>
      </c>
      <c r="G21" s="16">
        <f t="shared" si="0"/>
        <v>183811.0422</v>
      </c>
      <c r="H21" s="27">
        <f>RA!J25</f>
        <v>10.819282551314201</v>
      </c>
      <c r="I21" s="20">
        <f>VLOOKUP(B21,RMS!B:D,3,FALSE)</f>
        <v>206110.74423984601</v>
      </c>
      <c r="J21" s="21">
        <f>VLOOKUP(B21,RMS!B:E,4,FALSE)</f>
        <v>183811.04150551901</v>
      </c>
      <c r="K21" s="22">
        <f t="shared" si="1"/>
        <v>1.9601539825089276E-3</v>
      </c>
      <c r="L21" s="22">
        <f t="shared" si="2"/>
        <v>6.9448098656721413E-4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595509.15249999997</v>
      </c>
      <c r="F22" s="25">
        <f>RA!I26</f>
        <v>101021.4614</v>
      </c>
      <c r="G22" s="16">
        <f t="shared" si="0"/>
        <v>494487.69109999994</v>
      </c>
      <c r="H22" s="27">
        <f>RA!J26</f>
        <v>16.963880567729799</v>
      </c>
      <c r="I22" s="20">
        <f>VLOOKUP(B22,RMS!B:D,3,FALSE)</f>
        <v>595509.105819499</v>
      </c>
      <c r="J22" s="21">
        <f>VLOOKUP(B22,RMS!B:E,4,FALSE)</f>
        <v>494487.69561313902</v>
      </c>
      <c r="K22" s="22">
        <f t="shared" si="1"/>
        <v>4.6680500963702798E-2</v>
      </c>
      <c r="L22" s="22">
        <f t="shared" si="2"/>
        <v>-4.5131390797905624E-3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226135.13459999999</v>
      </c>
      <c r="F23" s="25">
        <f>RA!I27</f>
        <v>63224.618600000002</v>
      </c>
      <c r="G23" s="16">
        <f t="shared" si="0"/>
        <v>162910.516</v>
      </c>
      <c r="H23" s="27">
        <f>RA!J27</f>
        <v>27.958777264680698</v>
      </c>
      <c r="I23" s="20">
        <f>VLOOKUP(B23,RMS!B:D,3,FALSE)</f>
        <v>226135.108543854</v>
      </c>
      <c r="J23" s="21">
        <f>VLOOKUP(B23,RMS!B:E,4,FALSE)</f>
        <v>162910.512949686</v>
      </c>
      <c r="K23" s="22">
        <f t="shared" si="1"/>
        <v>2.6056145987240598E-2</v>
      </c>
      <c r="L23" s="22">
        <f t="shared" si="2"/>
        <v>3.0503140005748719E-3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854563.61670000001</v>
      </c>
      <c r="F24" s="25">
        <f>RA!I28</f>
        <v>30586.791499999999</v>
      </c>
      <c r="G24" s="16">
        <f t="shared" si="0"/>
        <v>823976.82519999996</v>
      </c>
      <c r="H24" s="27">
        <f>RA!J28</f>
        <v>3.5792293168429699</v>
      </c>
      <c r="I24" s="20">
        <f>VLOOKUP(B24,RMS!B:D,3,FALSE)</f>
        <v>854563.61578407104</v>
      </c>
      <c r="J24" s="21">
        <f>VLOOKUP(B24,RMS!B:E,4,FALSE)</f>
        <v>823976.83927221096</v>
      </c>
      <c r="K24" s="22">
        <f t="shared" si="1"/>
        <v>9.1592897661030293E-4</v>
      </c>
      <c r="L24" s="22">
        <f t="shared" si="2"/>
        <v>-1.4072210993617773E-2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636476.42929999996</v>
      </c>
      <c r="F25" s="25">
        <f>RA!I29</f>
        <v>97423.766099999993</v>
      </c>
      <c r="G25" s="16">
        <f t="shared" si="0"/>
        <v>539052.66319999995</v>
      </c>
      <c r="H25" s="27">
        <f>RA!J29</f>
        <v>15.306735900204099</v>
      </c>
      <c r="I25" s="20">
        <f>VLOOKUP(B25,RMS!B:D,3,FALSE)</f>
        <v>636476.42710088496</v>
      </c>
      <c r="J25" s="21">
        <f>VLOOKUP(B25,RMS!B:E,4,FALSE)</f>
        <v>539052.627972855</v>
      </c>
      <c r="K25" s="22">
        <f t="shared" si="1"/>
        <v>2.1991149988025427E-3</v>
      </c>
      <c r="L25" s="22">
        <f t="shared" si="2"/>
        <v>3.5227144951932132E-2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1187262.9467</v>
      </c>
      <c r="F26" s="25">
        <f>RA!I30</f>
        <v>187043.90530000001</v>
      </c>
      <c r="G26" s="16">
        <f t="shared" si="0"/>
        <v>1000219.0414</v>
      </c>
      <c r="H26" s="27">
        <f>RA!J30</f>
        <v>15.7542106253622</v>
      </c>
      <c r="I26" s="20">
        <f>VLOOKUP(B26,RMS!B:D,3,FALSE)</f>
        <v>1187262.9512610601</v>
      </c>
      <c r="J26" s="21">
        <f>VLOOKUP(B26,RMS!B:E,4,FALSE)</f>
        <v>1000219.0456882101</v>
      </c>
      <c r="K26" s="22">
        <f t="shared" si="1"/>
        <v>-4.5610601082444191E-3</v>
      </c>
      <c r="L26" s="22">
        <f t="shared" si="2"/>
        <v>-4.288210067898035E-3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832990.44819999998</v>
      </c>
      <c r="F27" s="25">
        <f>RA!I31</f>
        <v>26711.324499999999</v>
      </c>
      <c r="G27" s="16">
        <f t="shared" si="0"/>
        <v>806279.1237</v>
      </c>
      <c r="H27" s="27">
        <f>RA!J31</f>
        <v>3.2066783668072301</v>
      </c>
      <c r="I27" s="20">
        <f>VLOOKUP(B27,RMS!B:D,3,FALSE)</f>
        <v>832990.27810106601</v>
      </c>
      <c r="J27" s="21">
        <f>VLOOKUP(B27,RMS!B:E,4,FALSE)</f>
        <v>806279.15894690296</v>
      </c>
      <c r="K27" s="22">
        <f t="shared" si="1"/>
        <v>0.17009893397334963</v>
      </c>
      <c r="L27" s="22">
        <f t="shared" si="2"/>
        <v>-3.52469029603526E-2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129567.8391</v>
      </c>
      <c r="F28" s="25">
        <f>RA!I32</f>
        <v>30160.703399999999</v>
      </c>
      <c r="G28" s="16">
        <f t="shared" si="0"/>
        <v>99407.135699999999</v>
      </c>
      <c r="H28" s="27">
        <f>RA!J32</f>
        <v>23.277924220625501</v>
      </c>
      <c r="I28" s="20">
        <f>VLOOKUP(B28,RMS!B:D,3,FALSE)</f>
        <v>129567.64949965201</v>
      </c>
      <c r="J28" s="21">
        <f>VLOOKUP(B28,RMS!B:E,4,FALSE)</f>
        <v>99407.165712715199</v>
      </c>
      <c r="K28" s="22">
        <f t="shared" si="1"/>
        <v>0.18960034799238201</v>
      </c>
      <c r="L28" s="22">
        <f t="shared" si="2"/>
        <v>-3.001271520042792E-2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120.1713</v>
      </c>
      <c r="F29" s="25">
        <f>RA!I33</f>
        <v>25.215299999999999</v>
      </c>
      <c r="G29" s="16">
        <f t="shared" si="0"/>
        <v>94.956000000000003</v>
      </c>
      <c r="H29" s="27">
        <f>RA!J33</f>
        <v>20.982797057200798</v>
      </c>
      <c r="I29" s="20">
        <f>VLOOKUP(B29,RMS!B:D,3,FALSE)</f>
        <v>120.17100000000001</v>
      </c>
      <c r="J29" s="21">
        <f>VLOOKUP(B29,RMS!B:E,4,FALSE)</f>
        <v>94.956000000000003</v>
      </c>
      <c r="K29" s="22">
        <f t="shared" si="1"/>
        <v>2.9999999999574811E-4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138868.14679999999</v>
      </c>
      <c r="F31" s="25">
        <f>RA!I35</f>
        <v>18862.6669</v>
      </c>
      <c r="G31" s="16">
        <f t="shared" si="0"/>
        <v>120005.47989999999</v>
      </c>
      <c r="H31" s="27">
        <f>RA!J35</f>
        <v>13.5831487167221</v>
      </c>
      <c r="I31" s="20">
        <f>VLOOKUP(B31,RMS!B:D,3,FALSE)</f>
        <v>138868.14610000001</v>
      </c>
      <c r="J31" s="21">
        <f>VLOOKUP(B31,RMS!B:E,4,FALSE)</f>
        <v>120005.48609999999</v>
      </c>
      <c r="K31" s="22">
        <f t="shared" si="1"/>
        <v>6.99999975040555E-4</v>
      </c>
      <c r="L31" s="22">
        <f t="shared" si="2"/>
        <v>-6.2000000034458935E-3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227233.33309999999</v>
      </c>
      <c r="F35" s="25">
        <f>RA!I39</f>
        <v>12528.481100000001</v>
      </c>
      <c r="G35" s="16">
        <f t="shared" si="0"/>
        <v>214704.85199999998</v>
      </c>
      <c r="H35" s="27">
        <f>RA!J39</f>
        <v>5.5134873608030501</v>
      </c>
      <c r="I35" s="20">
        <f>VLOOKUP(B35,RMS!B:D,3,FALSE)</f>
        <v>227233.33333333299</v>
      </c>
      <c r="J35" s="21">
        <f>VLOOKUP(B35,RMS!B:E,4,FALSE)</f>
        <v>214704.85538461499</v>
      </c>
      <c r="K35" s="22">
        <f t="shared" si="1"/>
        <v>-2.3333300487138331E-4</v>
      </c>
      <c r="L35" s="22">
        <f t="shared" si="2"/>
        <v>-3.3846150035969913E-3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358485.94689999998</v>
      </c>
      <c r="F36" s="25">
        <f>RA!I40</f>
        <v>22032.791700000002</v>
      </c>
      <c r="G36" s="16">
        <f t="shared" si="0"/>
        <v>336453.15519999998</v>
      </c>
      <c r="H36" s="27">
        <f>RA!J40</f>
        <v>6.1460684555498304</v>
      </c>
      <c r="I36" s="20">
        <f>VLOOKUP(B36,RMS!B:D,3,FALSE)</f>
        <v>358485.94273333298</v>
      </c>
      <c r="J36" s="21">
        <f>VLOOKUP(B36,RMS!B:E,4,FALSE)</f>
        <v>336453.15091025602</v>
      </c>
      <c r="K36" s="22">
        <f t="shared" si="1"/>
        <v>4.1666670003905892E-3</v>
      </c>
      <c r="L36" s="22">
        <f t="shared" si="2"/>
        <v>4.2897439561784267E-3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26336.9447</v>
      </c>
      <c r="F39" s="25">
        <f>RA!I43</f>
        <v>2904.9087</v>
      </c>
      <c r="G39" s="16">
        <f t="shared" si="0"/>
        <v>23432.036</v>
      </c>
      <c r="H39" s="27">
        <f>RA!J43</f>
        <v>11.029786230291201</v>
      </c>
      <c r="I39" s="20">
        <f>VLOOKUP(B39,RMS!B:D,3,FALSE)</f>
        <v>26336.944633537601</v>
      </c>
      <c r="J39" s="21">
        <f>VLOOKUP(B39,RMS!B:E,4,FALSE)</f>
        <v>23432.035625141802</v>
      </c>
      <c r="K39" s="22">
        <f t="shared" si="1"/>
        <v>6.6462398535804823E-5</v>
      </c>
      <c r="L39" s="22">
        <f t="shared" si="2"/>
        <v>3.7485819848370738E-4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10.5" style="1" bestFit="1" customWidth="1"/>
    <col min="17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14573000.1744</v>
      </c>
      <c r="E7" s="39">
        <v>17602322</v>
      </c>
      <c r="F7" s="40">
        <v>82.790214690993594</v>
      </c>
      <c r="G7" s="41"/>
      <c r="H7" s="41"/>
      <c r="I7" s="39">
        <v>1683238.6995999999</v>
      </c>
      <c r="J7" s="40">
        <v>11.550392365718199</v>
      </c>
      <c r="K7" s="41"/>
      <c r="L7" s="41"/>
      <c r="M7" s="41"/>
      <c r="N7" s="39">
        <v>124924796.37800001</v>
      </c>
      <c r="O7" s="39">
        <v>1478756541.9007001</v>
      </c>
      <c r="P7" s="39">
        <v>1013678</v>
      </c>
      <c r="Q7" s="39">
        <v>990699</v>
      </c>
      <c r="R7" s="40">
        <v>2.3194734223008102</v>
      </c>
      <c r="S7" s="39">
        <v>14.3763603179708</v>
      </c>
      <c r="T7" s="39">
        <v>14.5117249321943</v>
      </c>
      <c r="U7" s="42">
        <v>-0.94157777928213604</v>
      </c>
    </row>
    <row r="8" spans="1:23" ht="12" thickBot="1">
      <c r="A8" s="68">
        <v>41494</v>
      </c>
      <c r="B8" s="71" t="s">
        <v>6</v>
      </c>
      <c r="C8" s="72"/>
      <c r="D8" s="43">
        <v>431657.48560000001</v>
      </c>
      <c r="E8" s="43">
        <v>539099</v>
      </c>
      <c r="F8" s="44">
        <v>80.070169968781201</v>
      </c>
      <c r="G8" s="45"/>
      <c r="H8" s="45"/>
      <c r="I8" s="43">
        <v>108103.89169999999</v>
      </c>
      <c r="J8" s="44">
        <v>25.043905250417801</v>
      </c>
      <c r="K8" s="45"/>
      <c r="L8" s="45"/>
      <c r="M8" s="45"/>
      <c r="N8" s="43">
        <v>3810834.3218999999</v>
      </c>
      <c r="O8" s="43">
        <v>45919127.814400002</v>
      </c>
      <c r="P8" s="43">
        <v>21486</v>
      </c>
      <c r="Q8" s="43">
        <v>21358</v>
      </c>
      <c r="R8" s="44">
        <v>0.59930705122201999</v>
      </c>
      <c r="S8" s="43">
        <v>20.0901743274691</v>
      </c>
      <c r="T8" s="43">
        <v>20.248045196179401</v>
      </c>
      <c r="U8" s="46">
        <v>-0.78581134308283995</v>
      </c>
    </row>
    <row r="9" spans="1:23" ht="12" thickBot="1">
      <c r="A9" s="69"/>
      <c r="B9" s="71" t="s">
        <v>7</v>
      </c>
      <c r="C9" s="72"/>
      <c r="D9" s="43">
        <v>105242.4639</v>
      </c>
      <c r="E9" s="43">
        <v>120294</v>
      </c>
      <c r="F9" s="44">
        <v>87.487708364507</v>
      </c>
      <c r="G9" s="45"/>
      <c r="H9" s="45"/>
      <c r="I9" s="43">
        <v>20941.187600000001</v>
      </c>
      <c r="J9" s="44">
        <v>19.898040034389599</v>
      </c>
      <c r="K9" s="45"/>
      <c r="L9" s="45"/>
      <c r="M9" s="45"/>
      <c r="N9" s="43">
        <v>819698.99849999999</v>
      </c>
      <c r="O9" s="43">
        <v>9346624.1397999991</v>
      </c>
      <c r="P9" s="43">
        <v>6748</v>
      </c>
      <c r="Q9" s="43">
        <v>6615</v>
      </c>
      <c r="R9" s="44">
        <v>2.01058201058202</v>
      </c>
      <c r="S9" s="43">
        <v>15.596097199170099</v>
      </c>
      <c r="T9" s="43">
        <v>15.1735663038549</v>
      </c>
      <c r="U9" s="46">
        <v>2.7092091689306299</v>
      </c>
    </row>
    <row r="10" spans="1:23" ht="12" thickBot="1">
      <c r="A10" s="69"/>
      <c r="B10" s="71" t="s">
        <v>8</v>
      </c>
      <c r="C10" s="72"/>
      <c r="D10" s="43">
        <v>133549.48130000001</v>
      </c>
      <c r="E10" s="43">
        <v>155678</v>
      </c>
      <c r="F10" s="44">
        <v>85.785712367836197</v>
      </c>
      <c r="G10" s="45"/>
      <c r="H10" s="45"/>
      <c r="I10" s="43">
        <v>32211.989399999999</v>
      </c>
      <c r="J10" s="44">
        <v>24.1198910594346</v>
      </c>
      <c r="K10" s="45"/>
      <c r="L10" s="45"/>
      <c r="M10" s="45"/>
      <c r="N10" s="43">
        <v>1186496.3219999999</v>
      </c>
      <c r="O10" s="43">
        <v>14634051.578500001</v>
      </c>
      <c r="P10" s="43">
        <v>93067</v>
      </c>
      <c r="Q10" s="43">
        <v>92406</v>
      </c>
      <c r="R10" s="44">
        <v>0.71532151591888804</v>
      </c>
      <c r="S10" s="43">
        <v>1.43498212363136</v>
      </c>
      <c r="T10" s="43">
        <v>1.4690060840205199</v>
      </c>
      <c r="U10" s="46">
        <v>-2.37103722958267</v>
      </c>
    </row>
    <row r="11" spans="1:23" ht="12" thickBot="1">
      <c r="A11" s="69"/>
      <c r="B11" s="71" t="s">
        <v>9</v>
      </c>
      <c r="C11" s="72"/>
      <c r="D11" s="43">
        <v>38901.521699999998</v>
      </c>
      <c r="E11" s="43">
        <v>47530</v>
      </c>
      <c r="F11" s="44">
        <v>81.846248053860705</v>
      </c>
      <c r="G11" s="45"/>
      <c r="H11" s="45"/>
      <c r="I11" s="43">
        <v>7223.223</v>
      </c>
      <c r="J11" s="44">
        <v>18.5679703115572</v>
      </c>
      <c r="K11" s="45"/>
      <c r="L11" s="45"/>
      <c r="M11" s="45"/>
      <c r="N11" s="43">
        <v>319594.01360000001</v>
      </c>
      <c r="O11" s="43">
        <v>4998117.3080000002</v>
      </c>
      <c r="P11" s="43">
        <v>2340</v>
      </c>
      <c r="Q11" s="43">
        <v>2249</v>
      </c>
      <c r="R11" s="44">
        <v>4.04624277456647</v>
      </c>
      <c r="S11" s="43">
        <v>16.624581923076899</v>
      </c>
      <c r="T11" s="43">
        <v>16.4517437972432</v>
      </c>
      <c r="U11" s="46">
        <v>1.0396539692453</v>
      </c>
    </row>
    <row r="12" spans="1:23" ht="12" thickBot="1">
      <c r="A12" s="69"/>
      <c r="B12" s="71" t="s">
        <v>10</v>
      </c>
      <c r="C12" s="72"/>
      <c r="D12" s="43">
        <v>155356.40719999999</v>
      </c>
      <c r="E12" s="43">
        <v>130636</v>
      </c>
      <c r="F12" s="44">
        <v>118.923120120028</v>
      </c>
      <c r="G12" s="45"/>
      <c r="H12" s="45"/>
      <c r="I12" s="43">
        <v>-12764.024100000001</v>
      </c>
      <c r="J12" s="44">
        <v>-8.2159624633749893</v>
      </c>
      <c r="K12" s="45"/>
      <c r="L12" s="45"/>
      <c r="M12" s="45"/>
      <c r="N12" s="43">
        <v>1034961.4118</v>
      </c>
      <c r="O12" s="43">
        <v>19093324.439300001</v>
      </c>
      <c r="P12" s="43">
        <v>2112</v>
      </c>
      <c r="Q12" s="43">
        <v>2017</v>
      </c>
      <c r="R12" s="44">
        <v>4.7099652949925703</v>
      </c>
      <c r="S12" s="43">
        <v>73.558904924242398</v>
      </c>
      <c r="T12" s="43">
        <v>73.769022260783302</v>
      </c>
      <c r="U12" s="46">
        <v>-0.28564500349390798</v>
      </c>
    </row>
    <row r="13" spans="1:23" ht="12" thickBot="1">
      <c r="A13" s="69"/>
      <c r="B13" s="71" t="s">
        <v>11</v>
      </c>
      <c r="C13" s="72"/>
      <c r="D13" s="43">
        <v>240716.54639999999</v>
      </c>
      <c r="E13" s="43">
        <v>322307</v>
      </c>
      <c r="F13" s="44">
        <v>74.685485080994198</v>
      </c>
      <c r="G13" s="45"/>
      <c r="H13" s="45"/>
      <c r="I13" s="43">
        <v>56507.074500000002</v>
      </c>
      <c r="J13" s="44">
        <v>23.474528587703301</v>
      </c>
      <c r="K13" s="45"/>
      <c r="L13" s="45"/>
      <c r="M13" s="45"/>
      <c r="N13" s="43">
        <v>2118446.5044999998</v>
      </c>
      <c r="O13" s="43">
        <v>25874783.0187</v>
      </c>
      <c r="P13" s="43">
        <v>10562</v>
      </c>
      <c r="Q13" s="43">
        <v>10621</v>
      </c>
      <c r="R13" s="44">
        <v>-0.55550324828170805</v>
      </c>
      <c r="S13" s="43">
        <v>22.790811058511601</v>
      </c>
      <c r="T13" s="43">
        <v>23.578618237454101</v>
      </c>
      <c r="U13" s="46">
        <v>-3.4566877717510498</v>
      </c>
    </row>
    <row r="14" spans="1:23" ht="12" thickBot="1">
      <c r="A14" s="69"/>
      <c r="B14" s="71" t="s">
        <v>12</v>
      </c>
      <c r="C14" s="72"/>
      <c r="D14" s="43">
        <v>122237.91680000001</v>
      </c>
      <c r="E14" s="43">
        <v>160979</v>
      </c>
      <c r="F14" s="44">
        <v>75.934076370209795</v>
      </c>
      <c r="G14" s="45"/>
      <c r="H14" s="45"/>
      <c r="I14" s="43">
        <v>9944.2950000000001</v>
      </c>
      <c r="J14" s="44">
        <v>8.1351967215462206</v>
      </c>
      <c r="K14" s="45"/>
      <c r="L14" s="45"/>
      <c r="M14" s="45"/>
      <c r="N14" s="43">
        <v>1088961.8067999999</v>
      </c>
      <c r="O14" s="43">
        <v>14502961.529100001</v>
      </c>
      <c r="P14" s="43">
        <v>2422</v>
      </c>
      <c r="Q14" s="43">
        <v>2317</v>
      </c>
      <c r="R14" s="44">
        <v>4.5317220543806602</v>
      </c>
      <c r="S14" s="43">
        <v>50.469825268373299</v>
      </c>
      <c r="T14" s="43">
        <v>49.511945576176103</v>
      </c>
      <c r="U14" s="46">
        <v>1.8979255170859699</v>
      </c>
    </row>
    <row r="15" spans="1:23" ht="12" thickBot="1">
      <c r="A15" s="69"/>
      <c r="B15" s="71" t="s">
        <v>13</v>
      </c>
      <c r="C15" s="72"/>
      <c r="D15" s="43">
        <v>74164.342900000003</v>
      </c>
      <c r="E15" s="43">
        <v>90131</v>
      </c>
      <c r="F15" s="44">
        <v>82.285054975535601</v>
      </c>
      <c r="G15" s="45"/>
      <c r="H15" s="45"/>
      <c r="I15" s="43">
        <v>9369.6131000000005</v>
      </c>
      <c r="J15" s="44">
        <v>12.633582033664901</v>
      </c>
      <c r="K15" s="45"/>
      <c r="L15" s="45"/>
      <c r="M15" s="45"/>
      <c r="N15" s="43">
        <v>667247.29799999995</v>
      </c>
      <c r="O15" s="43">
        <v>9674798.2092000004</v>
      </c>
      <c r="P15" s="43">
        <v>4114</v>
      </c>
      <c r="Q15" s="43">
        <v>3706</v>
      </c>
      <c r="R15" s="44">
        <v>11.0091743119266</v>
      </c>
      <c r="S15" s="43">
        <v>18.027307462323801</v>
      </c>
      <c r="T15" s="43">
        <v>20.232146330275199</v>
      </c>
      <c r="U15" s="46">
        <v>-12.2305500838629</v>
      </c>
    </row>
    <row r="16" spans="1:23" ht="12" thickBot="1">
      <c r="A16" s="69"/>
      <c r="B16" s="71" t="s">
        <v>14</v>
      </c>
      <c r="C16" s="72"/>
      <c r="D16" s="43">
        <v>825576.89020000002</v>
      </c>
      <c r="E16" s="43">
        <v>863297</v>
      </c>
      <c r="F16" s="44">
        <v>95.630691430643196</v>
      </c>
      <c r="G16" s="45"/>
      <c r="H16" s="45"/>
      <c r="I16" s="43">
        <v>62559.715300000003</v>
      </c>
      <c r="J16" s="44">
        <v>7.5776970071006504</v>
      </c>
      <c r="K16" s="45"/>
      <c r="L16" s="45"/>
      <c r="M16" s="45"/>
      <c r="N16" s="43">
        <v>7094391.9058999997</v>
      </c>
      <c r="O16" s="43">
        <v>83029246.750599995</v>
      </c>
      <c r="P16" s="43">
        <v>70952</v>
      </c>
      <c r="Q16" s="43">
        <v>69306</v>
      </c>
      <c r="R16" s="44">
        <v>2.3749747496609301</v>
      </c>
      <c r="S16" s="43">
        <v>11.6357099193821</v>
      </c>
      <c r="T16" s="43">
        <v>11.6653898392636</v>
      </c>
      <c r="U16" s="46">
        <v>-0.25507614135343099</v>
      </c>
    </row>
    <row r="17" spans="1:21" ht="12" thickBot="1">
      <c r="A17" s="69"/>
      <c r="B17" s="71" t="s">
        <v>15</v>
      </c>
      <c r="C17" s="72"/>
      <c r="D17" s="43">
        <v>411479.79889999999</v>
      </c>
      <c r="E17" s="43">
        <v>504607</v>
      </c>
      <c r="F17" s="44">
        <v>81.544607764061993</v>
      </c>
      <c r="G17" s="45"/>
      <c r="H17" s="45"/>
      <c r="I17" s="43">
        <v>61364.287900000003</v>
      </c>
      <c r="J17" s="44">
        <v>14.9130742418082</v>
      </c>
      <c r="K17" s="45"/>
      <c r="L17" s="45"/>
      <c r="M17" s="45"/>
      <c r="N17" s="43">
        <v>3173750.6845999998</v>
      </c>
      <c r="O17" s="43">
        <v>56964961.7289</v>
      </c>
      <c r="P17" s="43">
        <v>11337</v>
      </c>
      <c r="Q17" s="43">
        <v>11559</v>
      </c>
      <c r="R17" s="44">
        <v>-1.9205813651699899</v>
      </c>
      <c r="S17" s="43">
        <v>36.295298482843798</v>
      </c>
      <c r="T17" s="43">
        <v>31.609886573232998</v>
      </c>
      <c r="U17" s="46">
        <v>12.9091427966229</v>
      </c>
    </row>
    <row r="18" spans="1:21" ht="12" thickBot="1">
      <c r="A18" s="69"/>
      <c r="B18" s="71" t="s">
        <v>16</v>
      </c>
      <c r="C18" s="72"/>
      <c r="D18" s="43">
        <v>1577611.9305</v>
      </c>
      <c r="E18" s="43">
        <v>1753511</v>
      </c>
      <c r="F18" s="44">
        <v>89.968750153263898</v>
      </c>
      <c r="G18" s="45"/>
      <c r="H18" s="45"/>
      <c r="I18" s="43">
        <v>228975.1925</v>
      </c>
      <c r="J18" s="44">
        <v>14.5140378361255</v>
      </c>
      <c r="K18" s="45"/>
      <c r="L18" s="45"/>
      <c r="M18" s="45"/>
      <c r="N18" s="43">
        <v>12927795.8334</v>
      </c>
      <c r="O18" s="43">
        <v>144297450.33059999</v>
      </c>
      <c r="P18" s="43">
        <v>88002</v>
      </c>
      <c r="Q18" s="43">
        <v>85959</v>
      </c>
      <c r="R18" s="44">
        <v>2.37671448015915</v>
      </c>
      <c r="S18" s="43">
        <v>17.9270008692984</v>
      </c>
      <c r="T18" s="43">
        <v>17.700865539385099</v>
      </c>
      <c r="U18" s="46">
        <v>1.2614230989448201</v>
      </c>
    </row>
    <row r="19" spans="1:21" ht="12" thickBot="1">
      <c r="A19" s="69"/>
      <c r="B19" s="71" t="s">
        <v>17</v>
      </c>
      <c r="C19" s="72"/>
      <c r="D19" s="43">
        <v>413425.44020000001</v>
      </c>
      <c r="E19" s="43">
        <v>613881</v>
      </c>
      <c r="F19" s="44">
        <v>67.346186019766094</v>
      </c>
      <c r="G19" s="45"/>
      <c r="H19" s="45"/>
      <c r="I19" s="43">
        <v>48943.017699999997</v>
      </c>
      <c r="J19" s="44">
        <v>11.838414606591</v>
      </c>
      <c r="K19" s="45"/>
      <c r="L19" s="45"/>
      <c r="M19" s="45"/>
      <c r="N19" s="43">
        <v>4187795.7988999998</v>
      </c>
      <c r="O19" s="43">
        <v>51810345.265000001</v>
      </c>
      <c r="P19" s="43">
        <v>10054</v>
      </c>
      <c r="Q19" s="43">
        <v>9993</v>
      </c>
      <c r="R19" s="44">
        <v>0.61042729910938398</v>
      </c>
      <c r="S19" s="43">
        <v>41.120493355878303</v>
      </c>
      <c r="T19" s="43">
        <v>51.674950125087598</v>
      </c>
      <c r="U19" s="46">
        <v>-25.667145279278401</v>
      </c>
    </row>
    <row r="20" spans="1:21" ht="12" thickBot="1">
      <c r="A20" s="69"/>
      <c r="B20" s="71" t="s">
        <v>18</v>
      </c>
      <c r="C20" s="72"/>
      <c r="D20" s="43">
        <v>698814.22199999995</v>
      </c>
      <c r="E20" s="43">
        <v>950782</v>
      </c>
      <c r="F20" s="44">
        <v>73.498890597423994</v>
      </c>
      <c r="G20" s="45"/>
      <c r="H20" s="45"/>
      <c r="I20" s="43">
        <v>45631.588600000003</v>
      </c>
      <c r="J20" s="44">
        <v>6.5298597486185699</v>
      </c>
      <c r="K20" s="45"/>
      <c r="L20" s="45"/>
      <c r="M20" s="45"/>
      <c r="N20" s="43">
        <v>7335003.4309</v>
      </c>
      <c r="O20" s="43">
        <v>86645926.951499999</v>
      </c>
      <c r="P20" s="43">
        <v>32920</v>
      </c>
      <c r="Q20" s="43">
        <v>33743</v>
      </c>
      <c r="R20" s="44">
        <v>-2.4390243902439002</v>
      </c>
      <c r="S20" s="43">
        <v>21.227649513973301</v>
      </c>
      <c r="T20" s="43">
        <v>23.321420010076199</v>
      </c>
      <c r="U20" s="46">
        <v>-9.8634118427697501</v>
      </c>
    </row>
    <row r="21" spans="1:21" ht="12" thickBot="1">
      <c r="A21" s="69"/>
      <c r="B21" s="71" t="s">
        <v>19</v>
      </c>
      <c r="C21" s="72"/>
      <c r="D21" s="43">
        <v>306709.82520000002</v>
      </c>
      <c r="E21" s="43">
        <v>390887</v>
      </c>
      <c r="F21" s="44">
        <v>78.465087147948097</v>
      </c>
      <c r="G21" s="45"/>
      <c r="H21" s="45"/>
      <c r="I21" s="43">
        <v>40078.241199999997</v>
      </c>
      <c r="J21" s="44">
        <v>13.0671526984392</v>
      </c>
      <c r="K21" s="45"/>
      <c r="L21" s="45"/>
      <c r="M21" s="45"/>
      <c r="N21" s="43">
        <v>2626875.6674000002</v>
      </c>
      <c r="O21" s="43">
        <v>30692395.039099999</v>
      </c>
      <c r="P21" s="43">
        <v>30843</v>
      </c>
      <c r="Q21" s="43">
        <v>30613</v>
      </c>
      <c r="R21" s="44">
        <v>0.75131480090158098</v>
      </c>
      <c r="S21" s="43">
        <v>9.94422803229258</v>
      </c>
      <c r="T21" s="43">
        <v>10.1296466860484</v>
      </c>
      <c r="U21" s="46">
        <v>-1.86458569889698</v>
      </c>
    </row>
    <row r="22" spans="1:21" ht="12" thickBot="1">
      <c r="A22" s="69"/>
      <c r="B22" s="71" t="s">
        <v>20</v>
      </c>
      <c r="C22" s="72"/>
      <c r="D22" s="43">
        <v>1135084.5933999999</v>
      </c>
      <c r="E22" s="43">
        <v>1022530</v>
      </c>
      <c r="F22" s="44">
        <v>111.007461238301</v>
      </c>
      <c r="G22" s="45"/>
      <c r="H22" s="45"/>
      <c r="I22" s="43">
        <v>143705.72159999999</v>
      </c>
      <c r="J22" s="44">
        <v>12.6603534604895</v>
      </c>
      <c r="K22" s="45"/>
      <c r="L22" s="45"/>
      <c r="M22" s="45"/>
      <c r="N22" s="43">
        <v>9507666.7665999997</v>
      </c>
      <c r="O22" s="43">
        <v>111141004.0193</v>
      </c>
      <c r="P22" s="43">
        <v>78709</v>
      </c>
      <c r="Q22" s="43">
        <v>79009</v>
      </c>
      <c r="R22" s="44">
        <v>-0.379703578073387</v>
      </c>
      <c r="S22" s="43">
        <v>14.421280837007201</v>
      </c>
      <c r="T22" s="43">
        <v>14.308480812312499</v>
      </c>
      <c r="U22" s="46">
        <v>0.78217757472153004</v>
      </c>
    </row>
    <row r="23" spans="1:21" ht="12" thickBot="1">
      <c r="A23" s="69"/>
      <c r="B23" s="71" t="s">
        <v>21</v>
      </c>
      <c r="C23" s="72"/>
      <c r="D23" s="43">
        <v>2182965.2026</v>
      </c>
      <c r="E23" s="43">
        <v>2360119</v>
      </c>
      <c r="F23" s="44">
        <v>92.493861648501607</v>
      </c>
      <c r="G23" s="45"/>
      <c r="H23" s="45"/>
      <c r="I23" s="43">
        <v>155574.18719999999</v>
      </c>
      <c r="J23" s="44">
        <v>7.1267369271257701</v>
      </c>
      <c r="K23" s="45"/>
      <c r="L23" s="45"/>
      <c r="M23" s="45"/>
      <c r="N23" s="43">
        <v>18938417.302700002</v>
      </c>
      <c r="O23" s="43">
        <v>225473220.5271</v>
      </c>
      <c r="P23" s="43">
        <v>81306</v>
      </c>
      <c r="Q23" s="43">
        <v>80216</v>
      </c>
      <c r="R23" s="44">
        <v>1.3588311558791399</v>
      </c>
      <c r="S23" s="43">
        <v>26.848759041153201</v>
      </c>
      <c r="T23" s="43">
        <v>26.962357079635002</v>
      </c>
      <c r="U23" s="46">
        <v>-0.42310349728897001</v>
      </c>
    </row>
    <row r="24" spans="1:21" ht="12" thickBot="1">
      <c r="A24" s="69"/>
      <c r="B24" s="71" t="s">
        <v>22</v>
      </c>
      <c r="C24" s="72"/>
      <c r="D24" s="43">
        <v>299845.24949999998</v>
      </c>
      <c r="E24" s="43">
        <v>368129</v>
      </c>
      <c r="F24" s="44">
        <v>81.451135199889194</v>
      </c>
      <c r="G24" s="45"/>
      <c r="H24" s="45"/>
      <c r="I24" s="43">
        <v>50043.158900000002</v>
      </c>
      <c r="J24" s="44">
        <v>16.689662078504899</v>
      </c>
      <c r="K24" s="45"/>
      <c r="L24" s="45"/>
      <c r="M24" s="45"/>
      <c r="N24" s="43">
        <v>2552542.7470999998</v>
      </c>
      <c r="O24" s="43">
        <v>25780870.251800001</v>
      </c>
      <c r="P24" s="43">
        <v>35143</v>
      </c>
      <c r="Q24" s="43">
        <v>34833</v>
      </c>
      <c r="R24" s="44">
        <v>0.88996066948008301</v>
      </c>
      <c r="S24" s="43">
        <v>8.5321472128162092</v>
      </c>
      <c r="T24" s="43">
        <v>8.4163602761748901</v>
      </c>
      <c r="U24" s="46">
        <v>1.3570667940116301</v>
      </c>
    </row>
    <row r="25" spans="1:21" ht="12" thickBot="1">
      <c r="A25" s="69"/>
      <c r="B25" s="71" t="s">
        <v>23</v>
      </c>
      <c r="C25" s="72"/>
      <c r="D25" s="43">
        <v>206110.74619999999</v>
      </c>
      <c r="E25" s="43">
        <v>267436</v>
      </c>
      <c r="F25" s="44">
        <v>77.069185225624096</v>
      </c>
      <c r="G25" s="45"/>
      <c r="H25" s="45"/>
      <c r="I25" s="43">
        <v>22299.704000000002</v>
      </c>
      <c r="J25" s="44">
        <v>10.819282551314201</v>
      </c>
      <c r="K25" s="45"/>
      <c r="L25" s="45"/>
      <c r="M25" s="45"/>
      <c r="N25" s="43">
        <v>1801172.6229000001</v>
      </c>
      <c r="O25" s="43">
        <v>19440404.208799999</v>
      </c>
      <c r="P25" s="43">
        <v>18289</v>
      </c>
      <c r="Q25" s="43">
        <v>17759</v>
      </c>
      <c r="R25" s="44">
        <v>2.9844022749028598</v>
      </c>
      <c r="S25" s="43">
        <v>11.2696564164252</v>
      </c>
      <c r="T25" s="43">
        <v>11.404729973534501</v>
      </c>
      <c r="U25" s="46">
        <v>-1.1985596731459101</v>
      </c>
    </row>
    <row r="26" spans="1:21" ht="12" thickBot="1">
      <c r="A26" s="69"/>
      <c r="B26" s="71" t="s">
        <v>24</v>
      </c>
      <c r="C26" s="72"/>
      <c r="D26" s="43">
        <v>595509.15249999997</v>
      </c>
      <c r="E26" s="43">
        <v>552756</v>
      </c>
      <c r="F26" s="44">
        <v>107.734543360904</v>
      </c>
      <c r="G26" s="45"/>
      <c r="H26" s="45"/>
      <c r="I26" s="43">
        <v>101021.4614</v>
      </c>
      <c r="J26" s="44">
        <v>16.963880567729799</v>
      </c>
      <c r="K26" s="45"/>
      <c r="L26" s="45"/>
      <c r="M26" s="45"/>
      <c r="N26" s="43">
        <v>4599264.1939000003</v>
      </c>
      <c r="O26" s="43">
        <v>52641357.089900002</v>
      </c>
      <c r="P26" s="43">
        <v>49870</v>
      </c>
      <c r="Q26" s="43">
        <v>44857</v>
      </c>
      <c r="R26" s="44">
        <v>11.175513297813101</v>
      </c>
      <c r="S26" s="43">
        <v>11.9412302486465</v>
      </c>
      <c r="T26" s="43">
        <v>11.538706467218001</v>
      </c>
      <c r="U26" s="46">
        <v>3.3708736289885999</v>
      </c>
    </row>
    <row r="27" spans="1:21" ht="12" thickBot="1">
      <c r="A27" s="69"/>
      <c r="B27" s="71" t="s">
        <v>25</v>
      </c>
      <c r="C27" s="72"/>
      <c r="D27" s="43">
        <v>226135.13459999999</v>
      </c>
      <c r="E27" s="43">
        <v>291659</v>
      </c>
      <c r="F27" s="44">
        <v>77.534084187355802</v>
      </c>
      <c r="G27" s="45"/>
      <c r="H27" s="45"/>
      <c r="I27" s="43">
        <v>63224.618600000002</v>
      </c>
      <c r="J27" s="44">
        <v>27.958777264680698</v>
      </c>
      <c r="K27" s="45"/>
      <c r="L27" s="45"/>
      <c r="M27" s="45"/>
      <c r="N27" s="43">
        <v>1870789.3576</v>
      </c>
      <c r="O27" s="43">
        <v>21420192.382800002</v>
      </c>
      <c r="P27" s="43">
        <v>36588</v>
      </c>
      <c r="Q27" s="43">
        <v>35742</v>
      </c>
      <c r="R27" s="44">
        <v>2.3669632365284499</v>
      </c>
      <c r="S27" s="43">
        <v>6.1805820104952502</v>
      </c>
      <c r="T27" s="43">
        <v>6.1869955010911504</v>
      </c>
      <c r="U27" s="46">
        <v>-0.103768392442935</v>
      </c>
    </row>
    <row r="28" spans="1:21" ht="12" thickBot="1">
      <c r="A28" s="69"/>
      <c r="B28" s="71" t="s">
        <v>26</v>
      </c>
      <c r="C28" s="72"/>
      <c r="D28" s="43">
        <v>854563.61670000001</v>
      </c>
      <c r="E28" s="43">
        <v>878953</v>
      </c>
      <c r="F28" s="44">
        <v>97.225177762633507</v>
      </c>
      <c r="G28" s="45"/>
      <c r="H28" s="45"/>
      <c r="I28" s="43">
        <v>30586.791499999999</v>
      </c>
      <c r="J28" s="44">
        <v>3.5792293168429699</v>
      </c>
      <c r="K28" s="45"/>
      <c r="L28" s="45"/>
      <c r="M28" s="45"/>
      <c r="N28" s="43">
        <v>7213012.3650000002</v>
      </c>
      <c r="O28" s="43">
        <v>75278976.290399998</v>
      </c>
      <c r="P28" s="43">
        <v>50872</v>
      </c>
      <c r="Q28" s="43">
        <v>50979</v>
      </c>
      <c r="R28" s="44">
        <v>-0.209890347005626</v>
      </c>
      <c r="S28" s="43">
        <v>16.798309810897901</v>
      </c>
      <c r="T28" s="43">
        <v>16.722379774024599</v>
      </c>
      <c r="U28" s="46">
        <v>0.45200998033791201</v>
      </c>
    </row>
    <row r="29" spans="1:21" ht="12" thickBot="1">
      <c r="A29" s="69"/>
      <c r="B29" s="71" t="s">
        <v>27</v>
      </c>
      <c r="C29" s="72"/>
      <c r="D29" s="43">
        <v>636476.42929999996</v>
      </c>
      <c r="E29" s="43">
        <v>590909</v>
      </c>
      <c r="F29" s="44">
        <v>107.71141229867899</v>
      </c>
      <c r="G29" s="45"/>
      <c r="H29" s="45"/>
      <c r="I29" s="43">
        <v>97423.766099999993</v>
      </c>
      <c r="J29" s="44">
        <v>15.306735900204099</v>
      </c>
      <c r="K29" s="45"/>
      <c r="L29" s="45"/>
      <c r="M29" s="45"/>
      <c r="N29" s="43">
        <v>5170126.3448999999</v>
      </c>
      <c r="O29" s="43">
        <v>53310532.275799997</v>
      </c>
      <c r="P29" s="43">
        <v>103421</v>
      </c>
      <c r="Q29" s="43">
        <v>103554</v>
      </c>
      <c r="R29" s="44">
        <v>-0.128435405682059</v>
      </c>
      <c r="S29" s="43">
        <v>6.15422814805504</v>
      </c>
      <c r="T29" s="43">
        <v>6.1223648096645196</v>
      </c>
      <c r="U29" s="46">
        <v>0.51774711018124997</v>
      </c>
    </row>
    <row r="30" spans="1:21" ht="12" thickBot="1">
      <c r="A30" s="69"/>
      <c r="B30" s="71" t="s">
        <v>28</v>
      </c>
      <c r="C30" s="72"/>
      <c r="D30" s="43">
        <v>1187262.9467</v>
      </c>
      <c r="E30" s="43">
        <v>1165870</v>
      </c>
      <c r="F30" s="44">
        <v>101.834934143601</v>
      </c>
      <c r="G30" s="45"/>
      <c r="H30" s="45"/>
      <c r="I30" s="43">
        <v>187043.90530000001</v>
      </c>
      <c r="J30" s="44">
        <v>15.7542106253622</v>
      </c>
      <c r="K30" s="45"/>
      <c r="L30" s="45"/>
      <c r="M30" s="45"/>
      <c r="N30" s="43">
        <v>9964352.5109000001</v>
      </c>
      <c r="O30" s="43">
        <v>112344545.0015</v>
      </c>
      <c r="P30" s="43">
        <v>89909</v>
      </c>
      <c r="Q30" s="43">
        <v>87154</v>
      </c>
      <c r="R30" s="44">
        <v>3.1610712072882601</v>
      </c>
      <c r="S30" s="43">
        <v>13.2051624053209</v>
      </c>
      <c r="T30" s="43">
        <v>13.644642420313501</v>
      </c>
      <c r="U30" s="46">
        <v>-3.3280924649245298</v>
      </c>
    </row>
    <row r="31" spans="1:21" ht="12" thickBot="1">
      <c r="A31" s="69"/>
      <c r="B31" s="71" t="s">
        <v>29</v>
      </c>
      <c r="C31" s="72"/>
      <c r="D31" s="43">
        <v>832990.44819999998</v>
      </c>
      <c r="E31" s="43">
        <v>874613</v>
      </c>
      <c r="F31" s="44">
        <v>95.241032113632002</v>
      </c>
      <c r="G31" s="45"/>
      <c r="H31" s="45"/>
      <c r="I31" s="43">
        <v>26711.324499999999</v>
      </c>
      <c r="J31" s="44">
        <v>3.2066783668072301</v>
      </c>
      <c r="K31" s="45"/>
      <c r="L31" s="45"/>
      <c r="M31" s="45"/>
      <c r="N31" s="43">
        <v>6776711.6349999998</v>
      </c>
      <c r="O31" s="43">
        <v>83723084.494100004</v>
      </c>
      <c r="P31" s="43">
        <v>36934</v>
      </c>
      <c r="Q31" s="43">
        <v>31498</v>
      </c>
      <c r="R31" s="44">
        <v>17.258238618324999</v>
      </c>
      <c r="S31" s="43">
        <v>22.553485899171498</v>
      </c>
      <c r="T31" s="43">
        <v>20.927678389104098</v>
      </c>
      <c r="U31" s="46">
        <v>7.2086750462249096</v>
      </c>
    </row>
    <row r="32" spans="1:21" ht="12" thickBot="1">
      <c r="A32" s="69"/>
      <c r="B32" s="71" t="s">
        <v>30</v>
      </c>
      <c r="C32" s="72"/>
      <c r="D32" s="43">
        <v>129567.8391</v>
      </c>
      <c r="E32" s="43">
        <v>147227</v>
      </c>
      <c r="F32" s="44">
        <v>88.005487512480698</v>
      </c>
      <c r="G32" s="45"/>
      <c r="H32" s="45"/>
      <c r="I32" s="43">
        <v>30160.703399999999</v>
      </c>
      <c r="J32" s="44">
        <v>23.277924220625501</v>
      </c>
      <c r="K32" s="45"/>
      <c r="L32" s="45"/>
      <c r="M32" s="45"/>
      <c r="N32" s="43">
        <v>1055440.0009999999</v>
      </c>
      <c r="O32" s="43">
        <v>13430601.9923</v>
      </c>
      <c r="P32" s="43">
        <v>31387</v>
      </c>
      <c r="Q32" s="43">
        <v>26863</v>
      </c>
      <c r="R32" s="44">
        <v>16.841008078025499</v>
      </c>
      <c r="S32" s="43">
        <v>4.1280733775129796</v>
      </c>
      <c r="T32" s="43">
        <v>4.5253637717306301</v>
      </c>
      <c r="U32" s="46">
        <v>-9.6241117316815394</v>
      </c>
    </row>
    <row r="33" spans="1:21" ht="12" thickBot="1">
      <c r="A33" s="69"/>
      <c r="B33" s="71" t="s">
        <v>31</v>
      </c>
      <c r="C33" s="72"/>
      <c r="D33" s="43">
        <v>120.1713</v>
      </c>
      <c r="E33" s="45"/>
      <c r="F33" s="45"/>
      <c r="G33" s="45"/>
      <c r="H33" s="45"/>
      <c r="I33" s="43">
        <v>25.215299999999999</v>
      </c>
      <c r="J33" s="44">
        <v>20.982797057200798</v>
      </c>
      <c r="K33" s="45"/>
      <c r="L33" s="45"/>
      <c r="M33" s="45"/>
      <c r="N33" s="43">
        <v>1244.5906</v>
      </c>
      <c r="O33" s="43">
        <v>10914.099700000001</v>
      </c>
      <c r="P33" s="43">
        <v>27</v>
      </c>
      <c r="Q33" s="43">
        <v>27</v>
      </c>
      <c r="R33" s="44">
        <v>0</v>
      </c>
      <c r="S33" s="43">
        <v>4.4507888888888898</v>
      </c>
      <c r="T33" s="43">
        <v>7.9392296296296303</v>
      </c>
      <c r="U33" s="46">
        <v>-78.378032025949693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138868.14679999999</v>
      </c>
      <c r="E35" s="43">
        <v>189526</v>
      </c>
      <c r="F35" s="44">
        <v>73.271290904677997</v>
      </c>
      <c r="G35" s="45"/>
      <c r="H35" s="45"/>
      <c r="I35" s="43">
        <v>18862.6669</v>
      </c>
      <c r="J35" s="44">
        <v>13.5831487167221</v>
      </c>
      <c r="K35" s="45"/>
      <c r="L35" s="45"/>
      <c r="M35" s="45"/>
      <c r="N35" s="43">
        <v>1320903.9975000001</v>
      </c>
      <c r="O35" s="43">
        <v>9110203.4970999993</v>
      </c>
      <c r="P35" s="43">
        <v>11963</v>
      </c>
      <c r="Q35" s="43">
        <v>13392</v>
      </c>
      <c r="R35" s="44">
        <v>-10.6705495818399</v>
      </c>
      <c r="S35" s="43">
        <v>11.608137323413899</v>
      </c>
      <c r="T35" s="43">
        <v>11.053500933393099</v>
      </c>
      <c r="U35" s="46">
        <v>4.7779964568654396</v>
      </c>
    </row>
    <row r="36" spans="1:21" ht="12" customHeight="1" thickBot="1">
      <c r="A36" s="69"/>
      <c r="B36" s="71" t="s">
        <v>41</v>
      </c>
      <c r="C36" s="72"/>
      <c r="D36" s="45"/>
      <c r="E36" s="43">
        <v>601699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258343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281770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227233.33309999999</v>
      </c>
      <c r="E39" s="43">
        <v>393033</v>
      </c>
      <c r="F39" s="44">
        <v>57.815331816921201</v>
      </c>
      <c r="G39" s="45"/>
      <c r="H39" s="45"/>
      <c r="I39" s="43">
        <v>12528.481100000001</v>
      </c>
      <c r="J39" s="44">
        <v>5.5134873608030501</v>
      </c>
      <c r="K39" s="45"/>
      <c r="L39" s="45"/>
      <c r="M39" s="45"/>
      <c r="N39" s="43">
        <v>2429243.3665</v>
      </c>
      <c r="O39" s="43">
        <v>30408879.880899999</v>
      </c>
      <c r="P39" s="43">
        <v>430</v>
      </c>
      <c r="Q39" s="43">
        <v>429</v>
      </c>
      <c r="R39" s="44">
        <v>0.233100233100236</v>
      </c>
      <c r="S39" s="43">
        <v>528.44961186046498</v>
      </c>
      <c r="T39" s="43">
        <v>626.94499324009303</v>
      </c>
      <c r="U39" s="46">
        <v>-18.638556859350199</v>
      </c>
    </row>
    <row r="40" spans="1:21" ht="12" thickBot="1">
      <c r="A40" s="69"/>
      <c r="B40" s="71" t="s">
        <v>34</v>
      </c>
      <c r="C40" s="72"/>
      <c r="D40" s="43">
        <v>358485.94689999998</v>
      </c>
      <c r="E40" s="43">
        <v>476669</v>
      </c>
      <c r="F40" s="44">
        <v>75.206473863414601</v>
      </c>
      <c r="G40" s="45"/>
      <c r="H40" s="45"/>
      <c r="I40" s="43">
        <v>22032.791700000002</v>
      </c>
      <c r="J40" s="44">
        <v>6.1460684555498304</v>
      </c>
      <c r="K40" s="45"/>
      <c r="L40" s="45"/>
      <c r="M40" s="45"/>
      <c r="N40" s="43">
        <v>3103405.4457999999</v>
      </c>
      <c r="O40" s="43">
        <v>43947803.8926</v>
      </c>
      <c r="P40" s="43">
        <v>1825</v>
      </c>
      <c r="Q40" s="43">
        <v>1892</v>
      </c>
      <c r="R40" s="44">
        <v>-3.5412262156448202</v>
      </c>
      <c r="S40" s="43">
        <v>196.43065583561599</v>
      </c>
      <c r="T40" s="43">
        <v>187.00667573995801</v>
      </c>
      <c r="U40" s="46">
        <v>4.7976116841686798</v>
      </c>
    </row>
    <row r="41" spans="1:21" ht="12" thickBot="1">
      <c r="A41" s="69"/>
      <c r="B41" s="71" t="s">
        <v>44</v>
      </c>
      <c r="C41" s="72"/>
      <c r="D41" s="45"/>
      <c r="E41" s="43">
        <v>164213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73249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26336.9447</v>
      </c>
      <c r="E43" s="49"/>
      <c r="F43" s="49"/>
      <c r="G43" s="49"/>
      <c r="H43" s="49"/>
      <c r="I43" s="48">
        <v>2904.9087</v>
      </c>
      <c r="J43" s="50">
        <v>11.029786230291201</v>
      </c>
      <c r="K43" s="49"/>
      <c r="L43" s="49"/>
      <c r="M43" s="49"/>
      <c r="N43" s="48">
        <v>228649.1318</v>
      </c>
      <c r="O43" s="48">
        <v>3809815.8939</v>
      </c>
      <c r="P43" s="48">
        <v>46</v>
      </c>
      <c r="Q43" s="48">
        <v>33</v>
      </c>
      <c r="R43" s="50">
        <v>39.393939393939398</v>
      </c>
      <c r="S43" s="48">
        <v>572.54227608695703</v>
      </c>
      <c r="T43" s="48">
        <v>552.98493333333295</v>
      </c>
      <c r="U43" s="51">
        <v>3.4158774941979901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42522</v>
      </c>
      <c r="D2" s="54">
        <v>431657.91944529902</v>
      </c>
      <c r="E2" s="54">
        <v>323553.59969829099</v>
      </c>
      <c r="F2" s="54">
        <v>108104.31974700899</v>
      </c>
      <c r="G2" s="54">
        <v>323553.59969829099</v>
      </c>
      <c r="H2" s="54">
        <v>0.25043979243083903</v>
      </c>
    </row>
    <row r="3" spans="1:8" ht="14.25">
      <c r="A3" s="54">
        <v>2</v>
      </c>
      <c r="B3" s="55">
        <v>13</v>
      </c>
      <c r="C3" s="54">
        <v>13920</v>
      </c>
      <c r="D3" s="54">
        <v>105242.478197171</v>
      </c>
      <c r="E3" s="54">
        <v>84301.275709416805</v>
      </c>
      <c r="F3" s="54">
        <v>20941.202487754301</v>
      </c>
      <c r="G3" s="54">
        <v>84301.275709416805</v>
      </c>
      <c r="H3" s="54">
        <v>0.19898051477390299</v>
      </c>
    </row>
    <row r="4" spans="1:8" ht="14.25">
      <c r="A4" s="54">
        <v>3</v>
      </c>
      <c r="B4" s="55">
        <v>14</v>
      </c>
      <c r="C4" s="54">
        <v>107318</v>
      </c>
      <c r="D4" s="54">
        <v>133551.75848547</v>
      </c>
      <c r="E4" s="54">
        <v>101337.491548718</v>
      </c>
      <c r="F4" s="54">
        <v>32214.266936752101</v>
      </c>
      <c r="G4" s="54">
        <v>101337.491548718</v>
      </c>
      <c r="H4" s="54">
        <v>0.24121185151041599</v>
      </c>
    </row>
    <row r="5" spans="1:8" ht="14.25">
      <c r="A5" s="54">
        <v>4</v>
      </c>
      <c r="B5" s="55">
        <v>15</v>
      </c>
      <c r="C5" s="54">
        <v>3057</v>
      </c>
      <c r="D5" s="54">
        <v>38901.548322222203</v>
      </c>
      <c r="E5" s="54">
        <v>31678.298622222199</v>
      </c>
      <c r="F5" s="54">
        <v>7223.2497000000003</v>
      </c>
      <c r="G5" s="54">
        <v>31678.298622222199</v>
      </c>
      <c r="H5" s="54">
        <v>0.18568026239391999</v>
      </c>
    </row>
    <row r="6" spans="1:8" ht="14.25">
      <c r="A6" s="54">
        <v>5</v>
      </c>
      <c r="B6" s="55">
        <v>16</v>
      </c>
      <c r="C6" s="54">
        <v>3102</v>
      </c>
      <c r="D6" s="54">
        <v>155356.42104957299</v>
      </c>
      <c r="E6" s="54">
        <v>168120.43172222201</v>
      </c>
      <c r="F6" s="54">
        <v>-12764.0106726496</v>
      </c>
      <c r="G6" s="54">
        <v>168120.43172222201</v>
      </c>
      <c r="H6" s="54">
        <v>-8.2159530880134696E-2</v>
      </c>
    </row>
    <row r="7" spans="1:8" ht="14.25">
      <c r="A7" s="54">
        <v>6</v>
      </c>
      <c r="B7" s="55">
        <v>17</v>
      </c>
      <c r="C7" s="54">
        <v>16024</v>
      </c>
      <c r="D7" s="54">
        <v>240716.674310256</v>
      </c>
      <c r="E7" s="54">
        <v>184209.46983333299</v>
      </c>
      <c r="F7" s="54">
        <v>56507.2044769231</v>
      </c>
      <c r="G7" s="54">
        <v>184209.46983333299</v>
      </c>
      <c r="H7" s="54">
        <v>0.234745701097929</v>
      </c>
    </row>
    <row r="8" spans="1:8" ht="14.25">
      <c r="A8" s="54">
        <v>7</v>
      </c>
      <c r="B8" s="55">
        <v>18</v>
      </c>
      <c r="C8" s="54">
        <v>39431</v>
      </c>
      <c r="D8" s="54">
        <v>122237.903894872</v>
      </c>
      <c r="E8" s="54">
        <v>112293.620505128</v>
      </c>
      <c r="F8" s="54">
        <v>9944.2833897435903</v>
      </c>
      <c r="G8" s="54">
        <v>112293.620505128</v>
      </c>
      <c r="H8" s="54">
        <v>8.1351880823283498E-2</v>
      </c>
    </row>
    <row r="9" spans="1:8" ht="14.25">
      <c r="A9" s="54">
        <v>8</v>
      </c>
      <c r="B9" s="55">
        <v>19</v>
      </c>
      <c r="C9" s="54">
        <v>16798</v>
      </c>
      <c r="D9" s="54">
        <v>74164.415709401699</v>
      </c>
      <c r="E9" s="54">
        <v>64794.729917948702</v>
      </c>
      <c r="F9" s="54">
        <v>9369.6857914529901</v>
      </c>
      <c r="G9" s="54">
        <v>64794.729917948702</v>
      </c>
      <c r="H9" s="54">
        <v>0.12633667644826099</v>
      </c>
    </row>
    <row r="10" spans="1:8" ht="14.25">
      <c r="A10" s="54">
        <v>9</v>
      </c>
      <c r="B10" s="55">
        <v>21</v>
      </c>
      <c r="C10" s="54">
        <v>236044</v>
      </c>
      <c r="D10" s="54">
        <v>825576.42099999997</v>
      </c>
      <c r="E10" s="54">
        <v>763017.17489999998</v>
      </c>
      <c r="F10" s="54">
        <v>62559.246099999997</v>
      </c>
      <c r="G10" s="54">
        <v>763017.17489999998</v>
      </c>
      <c r="H10" s="54">
        <v>7.5776444807161003E-2</v>
      </c>
    </row>
    <row r="11" spans="1:8" ht="14.25">
      <c r="A11" s="54">
        <v>10</v>
      </c>
      <c r="B11" s="55">
        <v>22</v>
      </c>
      <c r="C11" s="54">
        <v>31155</v>
      </c>
      <c r="D11" s="54">
        <v>411479.81003162399</v>
      </c>
      <c r="E11" s="54">
        <v>350115.50979572599</v>
      </c>
      <c r="F11" s="54">
        <v>61364.300235897397</v>
      </c>
      <c r="G11" s="54">
        <v>350115.50979572599</v>
      </c>
      <c r="H11" s="54">
        <v>0.149130768363049</v>
      </c>
    </row>
    <row r="12" spans="1:8" ht="14.25">
      <c r="A12" s="54">
        <v>11</v>
      </c>
      <c r="B12" s="55">
        <v>23</v>
      </c>
      <c r="C12" s="54">
        <v>260456.18299999999</v>
      </c>
      <c r="D12" s="54">
        <v>1577612.03174872</v>
      </c>
      <c r="E12" s="54">
        <v>1348636.7397974399</v>
      </c>
      <c r="F12" s="54">
        <v>228975.29195128201</v>
      </c>
      <c r="G12" s="54">
        <v>1348636.7397974399</v>
      </c>
      <c r="H12" s="54">
        <v>0.14514043208549299</v>
      </c>
    </row>
    <row r="13" spans="1:8" ht="14.25">
      <c r="A13" s="54">
        <v>12</v>
      </c>
      <c r="B13" s="55">
        <v>24</v>
      </c>
      <c r="C13" s="54">
        <v>17770</v>
      </c>
      <c r="D13" s="54">
        <v>413425.448033333</v>
      </c>
      <c r="E13" s="54">
        <v>364482.42176666699</v>
      </c>
      <c r="F13" s="54">
        <v>48943.026266666697</v>
      </c>
      <c r="G13" s="54">
        <v>364482.42176666699</v>
      </c>
      <c r="H13" s="54">
        <v>0.118384164544028</v>
      </c>
    </row>
    <row r="14" spans="1:8" ht="14.25">
      <c r="A14" s="54">
        <v>13</v>
      </c>
      <c r="B14" s="55">
        <v>25</v>
      </c>
      <c r="C14" s="54">
        <v>64521</v>
      </c>
      <c r="D14" s="54">
        <v>698814.20070000004</v>
      </c>
      <c r="E14" s="54">
        <v>653182.63340000005</v>
      </c>
      <c r="F14" s="54">
        <v>45631.567300000002</v>
      </c>
      <c r="G14" s="54">
        <v>653182.63340000005</v>
      </c>
      <c r="H14" s="54">
        <v>6.5298568996295395E-2</v>
      </c>
    </row>
    <row r="15" spans="1:8" ht="14.25">
      <c r="A15" s="54">
        <v>14</v>
      </c>
      <c r="B15" s="55">
        <v>26</v>
      </c>
      <c r="C15" s="54">
        <v>62703</v>
      </c>
      <c r="D15" s="54">
        <v>306709.62008888897</v>
      </c>
      <c r="E15" s="54">
        <v>266631.58396666701</v>
      </c>
      <c r="F15" s="54">
        <v>40078.036122222198</v>
      </c>
      <c r="G15" s="54">
        <v>266631.58396666701</v>
      </c>
      <c r="H15" s="54">
        <v>0.130670945732341</v>
      </c>
    </row>
    <row r="16" spans="1:8" ht="14.25">
      <c r="A16" s="54">
        <v>15</v>
      </c>
      <c r="B16" s="55">
        <v>27</v>
      </c>
      <c r="C16" s="54">
        <v>202758.79300000001</v>
      </c>
      <c r="D16" s="54">
        <v>1135084.7847460201</v>
      </c>
      <c r="E16" s="54">
        <v>991378.87089911499</v>
      </c>
      <c r="F16" s="54">
        <v>143705.91384690299</v>
      </c>
      <c r="G16" s="54">
        <v>991378.87089911499</v>
      </c>
      <c r="H16" s="54">
        <v>0.126603682630684</v>
      </c>
    </row>
    <row r="17" spans="1:8" ht="14.25">
      <c r="A17" s="54">
        <v>16</v>
      </c>
      <c r="B17" s="55">
        <v>29</v>
      </c>
      <c r="C17" s="54">
        <v>185977</v>
      </c>
      <c r="D17" s="54">
        <v>2182966.21624103</v>
      </c>
      <c r="E17" s="54">
        <v>2027391.0460914499</v>
      </c>
      <c r="F17" s="54">
        <v>155575.17014957301</v>
      </c>
      <c r="G17" s="54">
        <v>2027391.0460914499</v>
      </c>
      <c r="H17" s="54">
        <v>7.1267786460509894E-2</v>
      </c>
    </row>
    <row r="18" spans="1:8" ht="14.25">
      <c r="A18" s="54">
        <v>17</v>
      </c>
      <c r="B18" s="55">
        <v>31</v>
      </c>
      <c r="C18" s="54">
        <v>47624.74</v>
      </c>
      <c r="D18" s="54">
        <v>299845.27686066099</v>
      </c>
      <c r="E18" s="54">
        <v>249802.07919679501</v>
      </c>
      <c r="F18" s="54">
        <v>50043.197663866398</v>
      </c>
      <c r="G18" s="54">
        <v>249802.07919679501</v>
      </c>
      <c r="H18" s="54">
        <v>0.166896734835419</v>
      </c>
    </row>
    <row r="19" spans="1:8" ht="14.25">
      <c r="A19" s="54">
        <v>18</v>
      </c>
      <c r="B19" s="55">
        <v>32</v>
      </c>
      <c r="C19" s="54">
        <v>12990.826999999999</v>
      </c>
      <c r="D19" s="54">
        <v>206110.74423984601</v>
      </c>
      <c r="E19" s="54">
        <v>183811.04150551901</v>
      </c>
      <c r="F19" s="54">
        <v>22299.7027343265</v>
      </c>
      <c r="G19" s="54">
        <v>183811.04150551901</v>
      </c>
      <c r="H19" s="54">
        <v>0.108192820401332</v>
      </c>
    </row>
    <row r="20" spans="1:8" ht="14.25">
      <c r="A20" s="54">
        <v>19</v>
      </c>
      <c r="B20" s="55">
        <v>33</v>
      </c>
      <c r="C20" s="54">
        <v>68549.123000000007</v>
      </c>
      <c r="D20" s="54">
        <v>595509.105819499</v>
      </c>
      <c r="E20" s="54">
        <v>494487.69561313902</v>
      </c>
      <c r="F20" s="54">
        <v>101021.410206361</v>
      </c>
      <c r="G20" s="54">
        <v>494487.69561313902</v>
      </c>
      <c r="H20" s="54">
        <v>0.169638733008695</v>
      </c>
    </row>
    <row r="21" spans="1:8" ht="14.25">
      <c r="A21" s="54">
        <v>20</v>
      </c>
      <c r="B21" s="55">
        <v>34</v>
      </c>
      <c r="C21" s="54">
        <v>49087.279000000002</v>
      </c>
      <c r="D21" s="54">
        <v>226135.108543854</v>
      </c>
      <c r="E21" s="54">
        <v>162910.512949686</v>
      </c>
      <c r="F21" s="54">
        <v>63224.595594168502</v>
      </c>
      <c r="G21" s="54">
        <v>162910.512949686</v>
      </c>
      <c r="H21" s="54">
        <v>0.27958770312707698</v>
      </c>
    </row>
    <row r="22" spans="1:8" ht="14.25">
      <c r="A22" s="54">
        <v>21</v>
      </c>
      <c r="B22" s="55">
        <v>35</v>
      </c>
      <c r="C22" s="54">
        <v>36124.879000000001</v>
      </c>
      <c r="D22" s="54">
        <v>854563.61578407104</v>
      </c>
      <c r="E22" s="54">
        <v>823976.83927221096</v>
      </c>
      <c r="F22" s="54">
        <v>30586.776511859502</v>
      </c>
      <c r="G22" s="54">
        <v>823976.83927221096</v>
      </c>
      <c r="H22" s="54">
        <v>3.5792275667851599E-2</v>
      </c>
    </row>
    <row r="23" spans="1:8" ht="14.25">
      <c r="A23" s="54">
        <v>22</v>
      </c>
      <c r="B23" s="55">
        <v>36</v>
      </c>
      <c r="C23" s="54">
        <v>133929.06899999999</v>
      </c>
      <c r="D23" s="54">
        <v>636476.42710088496</v>
      </c>
      <c r="E23" s="54">
        <v>539052.627972855</v>
      </c>
      <c r="F23" s="54">
        <v>97423.799128029597</v>
      </c>
      <c r="G23" s="54">
        <v>539052.627972855</v>
      </c>
      <c r="H23" s="54">
        <v>0.15306741142290201</v>
      </c>
    </row>
    <row r="24" spans="1:8" ht="14.25">
      <c r="A24" s="54">
        <v>23</v>
      </c>
      <c r="B24" s="55">
        <v>37</v>
      </c>
      <c r="C24" s="54">
        <v>178963.747</v>
      </c>
      <c r="D24" s="54">
        <v>1187262.9512610601</v>
      </c>
      <c r="E24" s="54">
        <v>1000219.0456882101</v>
      </c>
      <c r="F24" s="54">
        <v>187043.905572847</v>
      </c>
      <c r="G24" s="54">
        <v>1000219.0456882101</v>
      </c>
      <c r="H24" s="54">
        <v>0.15754210587821099</v>
      </c>
    </row>
    <row r="25" spans="1:8" ht="14.25">
      <c r="A25" s="54">
        <v>24</v>
      </c>
      <c r="B25" s="55">
        <v>38</v>
      </c>
      <c r="C25" s="54">
        <v>190647.46900000001</v>
      </c>
      <c r="D25" s="54">
        <v>832990.27810106601</v>
      </c>
      <c r="E25" s="54">
        <v>806279.15894690296</v>
      </c>
      <c r="F25" s="54">
        <v>26711.1191541638</v>
      </c>
      <c r="G25" s="54">
        <v>806279.15894690296</v>
      </c>
      <c r="H25" s="54">
        <v>3.2066543699712902E-2</v>
      </c>
    </row>
    <row r="26" spans="1:8" ht="14.25">
      <c r="A26" s="54">
        <v>25</v>
      </c>
      <c r="B26" s="55">
        <v>39</v>
      </c>
      <c r="C26" s="54">
        <v>111501.755</v>
      </c>
      <c r="D26" s="54">
        <v>129567.64949965201</v>
      </c>
      <c r="E26" s="54">
        <v>99407.165712715199</v>
      </c>
      <c r="F26" s="54">
        <v>30160.483786936798</v>
      </c>
      <c r="G26" s="54">
        <v>99407.165712715199</v>
      </c>
      <c r="H26" s="54">
        <v>0.232777887870983</v>
      </c>
    </row>
    <row r="27" spans="1:8" ht="14.25">
      <c r="A27" s="54">
        <v>26</v>
      </c>
      <c r="B27" s="55">
        <v>40</v>
      </c>
      <c r="C27" s="54">
        <v>37</v>
      </c>
      <c r="D27" s="54">
        <v>120.17100000000001</v>
      </c>
      <c r="E27" s="54">
        <v>94.956000000000003</v>
      </c>
      <c r="F27" s="54">
        <v>25.215</v>
      </c>
      <c r="G27" s="54">
        <v>94.956000000000003</v>
      </c>
      <c r="H27" s="54">
        <v>0.20982599795291701</v>
      </c>
    </row>
    <row r="28" spans="1:8" ht="14.25">
      <c r="A28" s="54">
        <v>27</v>
      </c>
      <c r="B28" s="55">
        <v>42</v>
      </c>
      <c r="C28" s="54">
        <v>9133.3349999999991</v>
      </c>
      <c r="D28" s="54">
        <v>138868.14610000001</v>
      </c>
      <c r="E28" s="54">
        <v>120005.48609999999</v>
      </c>
      <c r="F28" s="54">
        <v>18862.66</v>
      </c>
      <c r="G28" s="54">
        <v>120005.48609999999</v>
      </c>
      <c r="H28" s="54">
        <v>0.135831438164494</v>
      </c>
    </row>
    <row r="29" spans="1:8" ht="14.25">
      <c r="A29" s="54">
        <v>28</v>
      </c>
      <c r="B29" s="55">
        <v>75</v>
      </c>
      <c r="C29" s="54">
        <v>457</v>
      </c>
      <c r="D29" s="54">
        <v>227233.33333333299</v>
      </c>
      <c r="E29" s="54">
        <v>214704.85538461499</v>
      </c>
      <c r="F29" s="54">
        <v>12528.4779487179</v>
      </c>
      <c r="G29" s="54">
        <v>214704.85538461499</v>
      </c>
      <c r="H29" s="54">
        <v>5.5134859683370799E-2</v>
      </c>
    </row>
    <row r="30" spans="1:8" ht="14.25">
      <c r="A30" s="54">
        <v>29</v>
      </c>
      <c r="B30" s="55">
        <v>76</v>
      </c>
      <c r="C30" s="54">
        <v>1881</v>
      </c>
      <c r="D30" s="54">
        <v>358485.94273333298</v>
      </c>
      <c r="E30" s="54">
        <v>336453.15091025602</v>
      </c>
      <c r="F30" s="54">
        <v>22032.791823076899</v>
      </c>
      <c r="G30" s="54">
        <v>336453.15091025602</v>
      </c>
      <c r="H30" s="54">
        <v>6.1460685613177399E-2</v>
      </c>
    </row>
    <row r="31" spans="1:8" ht="14.25">
      <c r="A31" s="54">
        <v>30</v>
      </c>
      <c r="B31" s="55">
        <v>99</v>
      </c>
      <c r="C31" s="54">
        <v>46</v>
      </c>
      <c r="D31" s="54">
        <v>26336.944633537601</v>
      </c>
      <c r="E31" s="54">
        <v>23432.035625141802</v>
      </c>
      <c r="F31" s="54">
        <v>2904.9090083957299</v>
      </c>
      <c r="G31" s="54">
        <v>23432.035625141802</v>
      </c>
      <c r="H31" s="54">
        <v>0.11029787429087801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2013-08-12T00:19:38Z</dcterms:modified>
</cp:coreProperties>
</file>