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<sst xmlns="http://schemas.openxmlformats.org/spreadsheetml/2006/main" count="114" uniqueCount="71">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</sst>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6fe07fd9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6fe28021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6fe07fa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6fe280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6fe07fd9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6fe28040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15359118.5658</v>
      </c>
      <c r="F3" s="25">
        <f>RA!I7</f>
        <v>1740544.422</v>
      </c>
      <c r="G3" s="16">
        <f>E3-F3</f>
        <v>13618574.1438</v>
      </c>
      <c r="H3" s="27">
        <f>RA!J7</f>
        <v>11.3323197196723</v>
      </c>
      <c r="I3" s="20">
        <f>SUM(I4:I39)</f>
        <v>15359121.816740133</v>
      </c>
      <c r="J3" s="21">
        <f>SUM(J4:J39)</f>
        <v>13618574.296018023</v>
      </c>
      <c r="K3" s="22">
        <f>E3-I3</f>
        <v>-3.2509401328861713</v>
      </c>
      <c r="L3" s="22">
        <f>G3-J3</f>
        <v>-0.15221802331507206</v>
      </c>
    </row>
    <row r="4" spans="1:12">
      <c r="A4" s="59">
        <f>RA!A8</f>
        <v>41495</v>
      </c>
      <c r="B4" s="12">
        <v>12</v>
      </c>
      <c r="C4" s="56" t="s">
        <v>6</v>
      </c>
      <c r="D4" s="56"/>
      <c r="E4" s="15">
        <f>RA!D8</f>
        <v>435916.64350000001</v>
      </c>
      <c r="F4" s="25">
        <f>RA!I8</f>
        <v>103300.81479999999</v>
      </c>
      <c r="G4" s="16">
        <f t="shared" ref="G4:G39" si="0">E4-F4</f>
        <v>332615.82870000001</v>
      </c>
      <c r="H4" s="27">
        <f>RA!J8</f>
        <v>23.697378005710402</v>
      </c>
      <c r="I4" s="20">
        <f>VLOOKUP(B4,RMS!B:D,3,FALSE)</f>
        <v>435917.070073504</v>
      </c>
      <c r="J4" s="21">
        <f>VLOOKUP(B4,RMS!B:E,4,FALSE)</f>
        <v>332615.83380085498</v>
      </c>
      <c r="K4" s="22">
        <f t="shared" ref="K4:K39" si="1">E4-I4</f>
        <v>-0.42657350399531424</v>
      </c>
      <c r="L4" s="22">
        <f t="shared" ref="L4:L39" si="2">G4-J4</f>
        <v>-5.100854963529855E-3</v>
      </c>
    </row>
    <row r="5" spans="1:12">
      <c r="A5" s="59"/>
      <c r="B5" s="12">
        <v>13</v>
      </c>
      <c r="C5" s="56" t="s">
        <v>7</v>
      </c>
      <c r="D5" s="56"/>
      <c r="E5" s="15">
        <f>RA!D9</f>
        <v>105644.1256</v>
      </c>
      <c r="F5" s="25">
        <f>RA!I9</f>
        <v>20738.295900000001</v>
      </c>
      <c r="G5" s="16">
        <f t="shared" si="0"/>
        <v>84905.829700000002</v>
      </c>
      <c r="H5" s="27">
        <f>RA!J9</f>
        <v>19.630335129585301</v>
      </c>
      <c r="I5" s="20">
        <f>VLOOKUP(B5,RMS!B:D,3,FALSE)</f>
        <v>105644.137271674</v>
      </c>
      <c r="J5" s="21">
        <f>VLOOKUP(B5,RMS!B:E,4,FALSE)</f>
        <v>84905.819190462105</v>
      </c>
      <c r="K5" s="22">
        <f t="shared" si="1"/>
        <v>-1.1671674001263455E-2</v>
      </c>
      <c r="L5" s="22">
        <f t="shared" si="2"/>
        <v>1.0509537896723486E-2</v>
      </c>
    </row>
    <row r="6" spans="1:12">
      <c r="A6" s="59"/>
      <c r="B6" s="12">
        <v>14</v>
      </c>
      <c r="C6" s="56" t="s">
        <v>8</v>
      </c>
      <c r="D6" s="56"/>
      <c r="E6" s="15">
        <f>RA!D10</f>
        <v>153556.6611</v>
      </c>
      <c r="F6" s="25">
        <f>RA!I10</f>
        <v>35288.358</v>
      </c>
      <c r="G6" s="16">
        <f t="shared" si="0"/>
        <v>118268.30309999999</v>
      </c>
      <c r="H6" s="27">
        <f>RA!J10</f>
        <v>22.980675502588099</v>
      </c>
      <c r="I6" s="20">
        <f>VLOOKUP(B6,RMS!B:D,3,FALSE)</f>
        <v>153558.99998547</v>
      </c>
      <c r="J6" s="21">
        <f>VLOOKUP(B6,RMS!B:E,4,FALSE)</f>
        <v>118268.30352649601</v>
      </c>
      <c r="K6" s="22">
        <f t="shared" si="1"/>
        <v>-2.338885470002424</v>
      </c>
      <c r="L6" s="22">
        <f t="shared" si="2"/>
        <v>-4.2649601527955383E-4</v>
      </c>
    </row>
    <row r="7" spans="1:12">
      <c r="A7" s="59"/>
      <c r="B7" s="12">
        <v>15</v>
      </c>
      <c r="C7" s="56" t="s">
        <v>9</v>
      </c>
      <c r="D7" s="56"/>
      <c r="E7" s="15">
        <f>RA!D11</f>
        <v>37877.842799999999</v>
      </c>
      <c r="F7" s="25">
        <f>RA!I11</f>
        <v>6014.6100999999999</v>
      </c>
      <c r="G7" s="16">
        <f t="shared" si="0"/>
        <v>31863.2327</v>
      </c>
      <c r="H7" s="27">
        <f>RA!J11</f>
        <v>15.8789668454931</v>
      </c>
      <c r="I7" s="20">
        <f>VLOOKUP(B7,RMS!B:D,3,FALSE)</f>
        <v>37877.873286324801</v>
      </c>
      <c r="J7" s="21">
        <f>VLOOKUP(B7,RMS!B:E,4,FALSE)</f>
        <v>31863.2327290598</v>
      </c>
      <c r="K7" s="22">
        <f t="shared" si="1"/>
        <v>-3.0486324802041054E-2</v>
      </c>
      <c r="L7" s="22">
        <f t="shared" si="2"/>
        <v>-2.9059799999231473E-5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156304.41740000001</v>
      </c>
      <c r="F8" s="25">
        <f>RA!I12</f>
        <v>-11091.715700000001</v>
      </c>
      <c r="G8" s="16">
        <f t="shared" si="0"/>
        <v>167396.13310000001</v>
      </c>
      <c r="H8" s="27">
        <f>RA!J12</f>
        <v>-7.0962266354987902</v>
      </c>
      <c r="I8" s="20">
        <f>VLOOKUP(B8,RMS!B:D,3,FALSE)</f>
        <v>156304.437694872</v>
      </c>
      <c r="J8" s="21">
        <f>VLOOKUP(B8,RMS!B:E,4,FALSE)</f>
        <v>167396.13265213699</v>
      </c>
      <c r="K8" s="22">
        <f t="shared" si="1"/>
        <v>-2.0294871996156871E-2</v>
      </c>
      <c r="L8" s="22">
        <f t="shared" si="2"/>
        <v>4.478630144149065E-4</v>
      </c>
    </row>
    <row r="9" spans="1:12">
      <c r="A9" s="59"/>
      <c r="B9" s="12">
        <v>17</v>
      </c>
      <c r="C9" s="56" t="s">
        <v>11</v>
      </c>
      <c r="D9" s="56"/>
      <c r="E9" s="15">
        <f>RA!D13</f>
        <v>246619.15030000001</v>
      </c>
      <c r="F9" s="25">
        <f>RA!I13</f>
        <v>55526.0766</v>
      </c>
      <c r="G9" s="16">
        <f t="shared" si="0"/>
        <v>191093.07370000001</v>
      </c>
      <c r="H9" s="27">
        <f>RA!J13</f>
        <v>22.5149087296973</v>
      </c>
      <c r="I9" s="20">
        <f>VLOOKUP(B9,RMS!B:D,3,FALSE)</f>
        <v>246619.291144444</v>
      </c>
      <c r="J9" s="21">
        <f>VLOOKUP(B9,RMS!B:E,4,FALSE)</f>
        <v>191093.07178119701</v>
      </c>
      <c r="K9" s="22">
        <f t="shared" si="1"/>
        <v>-0.14084444398758933</v>
      </c>
      <c r="L9" s="22">
        <f t="shared" si="2"/>
        <v>1.9188029982615262E-3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122653.3792</v>
      </c>
      <c r="F10" s="25">
        <f>RA!I14</f>
        <v>11637.3063</v>
      </c>
      <c r="G10" s="16">
        <f t="shared" si="0"/>
        <v>111016.0729</v>
      </c>
      <c r="H10" s="27">
        <f>RA!J14</f>
        <v>9.48796223626589</v>
      </c>
      <c r="I10" s="20">
        <f>VLOOKUP(B10,RMS!B:D,3,FALSE)</f>
        <v>122653.364654701</v>
      </c>
      <c r="J10" s="21">
        <f>VLOOKUP(B10,RMS!B:E,4,FALSE)</f>
        <v>111016.07391453</v>
      </c>
      <c r="K10" s="22">
        <f t="shared" si="1"/>
        <v>1.4545298996381462E-2</v>
      </c>
      <c r="L10" s="22">
        <f t="shared" si="2"/>
        <v>-1.0145300038857386E-3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84446.726500000004</v>
      </c>
      <c r="F11" s="25">
        <f>RA!I15</f>
        <v>11088.367</v>
      </c>
      <c r="G11" s="16">
        <f t="shared" si="0"/>
        <v>73358.359500000006</v>
      </c>
      <c r="H11" s="27">
        <f>RA!J15</f>
        <v>13.130606075062</v>
      </c>
      <c r="I11" s="20">
        <f>VLOOKUP(B11,RMS!B:D,3,FALSE)</f>
        <v>84446.801312820506</v>
      </c>
      <c r="J11" s="21">
        <f>VLOOKUP(B11,RMS!B:E,4,FALSE)</f>
        <v>73358.360888034207</v>
      </c>
      <c r="K11" s="22">
        <f t="shared" si="1"/>
        <v>-7.4812820501392707E-2</v>
      </c>
      <c r="L11" s="22">
        <f t="shared" si="2"/>
        <v>-1.3880342012271285E-3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903421.78359999997</v>
      </c>
      <c r="F12" s="25">
        <f>RA!I16</f>
        <v>54080.261599999998</v>
      </c>
      <c r="G12" s="16">
        <f t="shared" si="0"/>
        <v>849341.522</v>
      </c>
      <c r="H12" s="27">
        <f>RA!J16</f>
        <v>5.9861586892999501</v>
      </c>
      <c r="I12" s="20">
        <f>VLOOKUP(B12,RMS!B:D,3,FALSE)</f>
        <v>903421.31700000004</v>
      </c>
      <c r="J12" s="21">
        <f>VLOOKUP(B12,RMS!B:E,4,FALSE)</f>
        <v>849341.522</v>
      </c>
      <c r="K12" s="22">
        <f t="shared" si="1"/>
        <v>0.46659999992698431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393724.51520000002</v>
      </c>
      <c r="F13" s="25">
        <f>RA!I17</f>
        <v>48418.875500000002</v>
      </c>
      <c r="G13" s="16">
        <f t="shared" si="0"/>
        <v>345305.6397</v>
      </c>
      <c r="H13" s="27">
        <f>RA!J17</f>
        <v>12.2976532145591</v>
      </c>
      <c r="I13" s="20">
        <f>VLOOKUP(B13,RMS!B:D,3,FALSE)</f>
        <v>393724.52874615398</v>
      </c>
      <c r="J13" s="21">
        <f>VLOOKUP(B13,RMS!B:E,4,FALSE)</f>
        <v>345305.63791538501</v>
      </c>
      <c r="K13" s="22">
        <f t="shared" si="1"/>
        <v>-1.3546153961215168E-2</v>
      </c>
      <c r="L13" s="22">
        <f t="shared" si="2"/>
        <v>1.7846149858087301E-3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1666598.2413999999</v>
      </c>
      <c r="F14" s="25">
        <f>RA!I18</f>
        <v>243417.3155</v>
      </c>
      <c r="G14" s="16">
        <f t="shared" si="0"/>
        <v>1423180.9258999999</v>
      </c>
      <c r="H14" s="27">
        <f>RA!J18</f>
        <v>14.605638566828301</v>
      </c>
      <c r="I14" s="20">
        <f>VLOOKUP(B14,RMS!B:D,3,FALSE)</f>
        <v>1666598.2997658099</v>
      </c>
      <c r="J14" s="21">
        <f>VLOOKUP(B14,RMS!B:E,4,FALSE)</f>
        <v>1423180.9288316199</v>
      </c>
      <c r="K14" s="22">
        <f t="shared" si="1"/>
        <v>-5.836580996401608E-2</v>
      </c>
      <c r="L14" s="22">
        <f t="shared" si="2"/>
        <v>-2.9316199943423271E-3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451471.62300000002</v>
      </c>
      <c r="F15" s="25">
        <f>RA!I19</f>
        <v>50327.827899999997</v>
      </c>
      <c r="G15" s="16">
        <f t="shared" si="0"/>
        <v>401143.79510000005</v>
      </c>
      <c r="H15" s="27">
        <f>RA!J19</f>
        <v>11.147506362764201</v>
      </c>
      <c r="I15" s="20">
        <f>VLOOKUP(B15,RMS!B:D,3,FALSE)</f>
        <v>451471.62721196603</v>
      </c>
      <c r="J15" s="21">
        <f>VLOOKUP(B15,RMS!B:E,4,FALSE)</f>
        <v>401143.795075214</v>
      </c>
      <c r="K15" s="22">
        <f t="shared" si="1"/>
        <v>-4.2119660065509379E-3</v>
      </c>
      <c r="L15" s="22">
        <f t="shared" si="2"/>
        <v>2.4786044377833605E-5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732004.26569999999</v>
      </c>
      <c r="F16" s="25">
        <f>RA!I20</f>
        <v>38154.644500000002</v>
      </c>
      <c r="G16" s="16">
        <f t="shared" si="0"/>
        <v>693849.62119999994</v>
      </c>
      <c r="H16" s="27">
        <f>RA!J20</f>
        <v>5.2123527536432501</v>
      </c>
      <c r="I16" s="20">
        <f>VLOOKUP(B16,RMS!B:D,3,FALSE)</f>
        <v>732004.26049999997</v>
      </c>
      <c r="J16" s="21">
        <f>VLOOKUP(B16,RMS!B:E,4,FALSE)</f>
        <v>693849.62120000005</v>
      </c>
      <c r="K16" s="22">
        <f t="shared" si="1"/>
        <v>5.2000000141561031E-3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333342.46610000002</v>
      </c>
      <c r="F17" s="25">
        <f>RA!I21</f>
        <v>42364.470099999999</v>
      </c>
      <c r="G17" s="16">
        <f t="shared" si="0"/>
        <v>290977.99600000004</v>
      </c>
      <c r="H17" s="27">
        <f>RA!J21</f>
        <v>12.7089928252019</v>
      </c>
      <c r="I17" s="20">
        <f>VLOOKUP(B17,RMS!B:D,3,FALSE)</f>
        <v>333342.281858959</v>
      </c>
      <c r="J17" s="21">
        <f>VLOOKUP(B17,RMS!B:E,4,FALSE)</f>
        <v>290977.99591921899</v>
      </c>
      <c r="K17" s="22">
        <f t="shared" si="1"/>
        <v>0.1842410410172306</v>
      </c>
      <c r="L17" s="22">
        <f t="shared" si="2"/>
        <v>8.0781057476997375E-5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1192389.8444999999</v>
      </c>
      <c r="F18" s="25">
        <f>RA!I22</f>
        <v>147072.59419999999</v>
      </c>
      <c r="G18" s="16">
        <f t="shared" si="0"/>
        <v>1045317.2503</v>
      </c>
      <c r="H18" s="27">
        <f>RA!J22</f>
        <v>12.3342709499234</v>
      </c>
      <c r="I18" s="20">
        <f>VLOOKUP(B18,RMS!B:D,3,FALSE)</f>
        <v>1192390.0429168099</v>
      </c>
      <c r="J18" s="21">
        <f>VLOOKUP(B18,RMS!B:E,4,FALSE)</f>
        <v>1045317.25035929</v>
      </c>
      <c r="K18" s="22">
        <f t="shared" si="1"/>
        <v>-0.19841681001707911</v>
      </c>
      <c r="L18" s="22">
        <f t="shared" si="2"/>
        <v>-5.9290090575814247E-5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2241671.8468999998</v>
      </c>
      <c r="F19" s="25">
        <f>RA!I23</f>
        <v>175649.88579999999</v>
      </c>
      <c r="G19" s="16">
        <f t="shared" si="0"/>
        <v>2066021.9610999997</v>
      </c>
      <c r="H19" s="27">
        <f>RA!J23</f>
        <v>7.8356645306004804</v>
      </c>
      <c r="I19" s="20">
        <f>VLOOKUP(B19,RMS!B:D,3,FALSE)</f>
        <v>2241672.8850717898</v>
      </c>
      <c r="J19" s="21">
        <f>VLOOKUP(B19,RMS!B:E,4,FALSE)</f>
        <v>2066021.99006581</v>
      </c>
      <c r="K19" s="22">
        <f t="shared" si="1"/>
        <v>-1.0381717900745571</v>
      </c>
      <c r="L19" s="22">
        <f t="shared" si="2"/>
        <v>-2.8965810313820839E-2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319590.39120000001</v>
      </c>
      <c r="F20" s="25">
        <f>RA!I24</f>
        <v>50242.916599999997</v>
      </c>
      <c r="G20" s="16">
        <f t="shared" si="0"/>
        <v>269347.47460000002</v>
      </c>
      <c r="H20" s="27">
        <f>RA!J24</f>
        <v>15.721034794365201</v>
      </c>
      <c r="I20" s="20">
        <f>VLOOKUP(B20,RMS!B:D,3,FALSE)</f>
        <v>319590.41405322601</v>
      </c>
      <c r="J20" s="21">
        <f>VLOOKUP(B20,RMS!B:E,4,FALSE)</f>
        <v>269347.467101346</v>
      </c>
      <c r="K20" s="22">
        <f t="shared" si="1"/>
        <v>-2.2853225993458182E-2</v>
      </c>
      <c r="L20" s="22">
        <f t="shared" si="2"/>
        <v>7.4986540130339563E-3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222440.6618</v>
      </c>
      <c r="F21" s="25">
        <f>RA!I25</f>
        <v>20866.575099999998</v>
      </c>
      <c r="G21" s="16">
        <f t="shared" si="0"/>
        <v>201574.08670000001</v>
      </c>
      <c r="H21" s="27">
        <f>RA!J25</f>
        <v>9.3807377352444092</v>
      </c>
      <c r="I21" s="20">
        <f>VLOOKUP(B21,RMS!B:D,3,FALSE)</f>
        <v>222440.66017639401</v>
      </c>
      <c r="J21" s="21">
        <f>VLOOKUP(B21,RMS!B:E,4,FALSE)</f>
        <v>201574.09365474101</v>
      </c>
      <c r="K21" s="22">
        <f t="shared" si="1"/>
        <v>1.6236059891525656E-3</v>
      </c>
      <c r="L21" s="22">
        <f t="shared" si="2"/>
        <v>-6.954740994842723E-3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626295.36340000003</v>
      </c>
      <c r="F22" s="25">
        <f>RA!I26</f>
        <v>101175.1354</v>
      </c>
      <c r="G22" s="16">
        <f t="shared" si="0"/>
        <v>525120.228</v>
      </c>
      <c r="H22" s="27">
        <f>RA!J26</f>
        <v>16.1545400640914</v>
      </c>
      <c r="I22" s="20">
        <f>VLOOKUP(B22,RMS!B:D,3,FALSE)</f>
        <v>626295.30749705003</v>
      </c>
      <c r="J22" s="21">
        <f>VLOOKUP(B22,RMS!B:E,4,FALSE)</f>
        <v>525120.12332288502</v>
      </c>
      <c r="K22" s="22">
        <f t="shared" si="1"/>
        <v>5.5902950000017881E-2</v>
      </c>
      <c r="L22" s="22">
        <f t="shared" si="2"/>
        <v>0.10467711498495191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234454.9039</v>
      </c>
      <c r="F23" s="25">
        <f>RA!I27</f>
        <v>65969.464500000002</v>
      </c>
      <c r="G23" s="16">
        <f t="shared" si="0"/>
        <v>168485.4394</v>
      </c>
      <c r="H23" s="27">
        <f>RA!J27</f>
        <v>28.137378831767698</v>
      </c>
      <c r="I23" s="20">
        <f>VLOOKUP(B23,RMS!B:D,3,FALSE)</f>
        <v>234454.87774526901</v>
      </c>
      <c r="J23" s="21">
        <f>VLOOKUP(B23,RMS!B:E,4,FALSE)</f>
        <v>168485.43434344299</v>
      </c>
      <c r="K23" s="22">
        <f t="shared" si="1"/>
        <v>2.6154730992857367E-2</v>
      </c>
      <c r="L23" s="22">
        <f t="shared" si="2"/>
        <v>5.0565570127218962E-3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898285.48739999998</v>
      </c>
      <c r="F24" s="25">
        <f>RA!I28</f>
        <v>37302.972500000003</v>
      </c>
      <c r="G24" s="16">
        <f t="shared" si="0"/>
        <v>860982.51489999995</v>
      </c>
      <c r="H24" s="27">
        <f>RA!J28</f>
        <v>4.1526856465164403</v>
      </c>
      <c r="I24" s="20">
        <f>VLOOKUP(B24,RMS!B:D,3,FALSE)</f>
        <v>898285.486651327</v>
      </c>
      <c r="J24" s="21">
        <f>VLOOKUP(B24,RMS!B:E,4,FALSE)</f>
        <v>860982.51384944201</v>
      </c>
      <c r="K24" s="22">
        <f t="shared" si="1"/>
        <v>7.4867298826575279E-4</v>
      </c>
      <c r="L24" s="22">
        <f t="shared" si="2"/>
        <v>1.050557941198349E-3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661035.99269999994</v>
      </c>
      <c r="F25" s="25">
        <f>RA!I29</f>
        <v>104143.4835</v>
      </c>
      <c r="G25" s="16">
        <f t="shared" si="0"/>
        <v>556892.50919999997</v>
      </c>
      <c r="H25" s="27">
        <f>RA!J29</f>
        <v>15.7545859302799</v>
      </c>
      <c r="I25" s="20">
        <f>VLOOKUP(B25,RMS!B:D,3,FALSE)</f>
        <v>661035.99117345095</v>
      </c>
      <c r="J25" s="21">
        <f>VLOOKUP(B25,RMS!B:E,4,FALSE)</f>
        <v>556892.45530213998</v>
      </c>
      <c r="K25" s="22">
        <f t="shared" si="1"/>
        <v>1.5265489928424358E-3</v>
      </c>
      <c r="L25" s="22">
        <f t="shared" si="2"/>
        <v>5.3897859994322062E-2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1302708.5959000001</v>
      </c>
      <c r="F26" s="25">
        <f>RA!I30</f>
        <v>209979.12390000001</v>
      </c>
      <c r="G26" s="16">
        <f t="shared" si="0"/>
        <v>1092729.4720000001</v>
      </c>
      <c r="H26" s="27">
        <f>RA!J30</f>
        <v>16.118656510048702</v>
      </c>
      <c r="I26" s="20">
        <f>VLOOKUP(B26,RMS!B:D,3,FALSE)</f>
        <v>1302708.61378319</v>
      </c>
      <c r="J26" s="21">
        <f>VLOOKUP(B26,RMS!B:E,4,FALSE)</f>
        <v>1092729.4420272601</v>
      </c>
      <c r="K26" s="22">
        <f t="shared" si="1"/>
        <v>-1.7883189953863621E-2</v>
      </c>
      <c r="L26" s="22">
        <f t="shared" si="2"/>
        <v>2.9972739983350039E-2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870484.64690000005</v>
      </c>
      <c r="F27" s="25">
        <f>RA!I31</f>
        <v>27473.487400000002</v>
      </c>
      <c r="G27" s="16">
        <f t="shared" si="0"/>
        <v>843011.15950000007</v>
      </c>
      <c r="H27" s="27">
        <f>RA!J31</f>
        <v>3.1561139530535698</v>
      </c>
      <c r="I27" s="20">
        <f>VLOOKUP(B27,RMS!B:D,3,FALSE)</f>
        <v>870484.46579016</v>
      </c>
      <c r="J27" s="21">
        <f>VLOOKUP(B27,RMS!B:E,4,FALSE)</f>
        <v>843011.45753539796</v>
      </c>
      <c r="K27" s="22">
        <f t="shared" si="1"/>
        <v>0.1811098400503397</v>
      </c>
      <c r="L27" s="22">
        <f t="shared" si="2"/>
        <v>-0.29803539789281785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136055.481</v>
      </c>
      <c r="F28" s="25">
        <f>RA!I32</f>
        <v>30812.542300000001</v>
      </c>
      <c r="G28" s="16">
        <f t="shared" si="0"/>
        <v>105242.9387</v>
      </c>
      <c r="H28" s="27">
        <f>RA!J32</f>
        <v>22.647042275349399</v>
      </c>
      <c r="I28" s="20">
        <f>VLOOKUP(B28,RMS!B:D,3,FALSE)</f>
        <v>136055.279074124</v>
      </c>
      <c r="J28" s="21">
        <f>VLOOKUP(B28,RMS!B:E,4,FALSE)</f>
        <v>105242.951465632</v>
      </c>
      <c r="K28" s="22">
        <f t="shared" si="1"/>
        <v>0.20192587599740364</v>
      </c>
      <c r="L28" s="22">
        <f t="shared" si="2"/>
        <v>-1.2765631996444426E-2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151.172</v>
      </c>
      <c r="F29" s="25">
        <f>RA!I33</f>
        <v>31.3796</v>
      </c>
      <c r="G29" s="16">
        <f t="shared" si="0"/>
        <v>119.7924</v>
      </c>
      <c r="H29" s="27">
        <f>RA!J33</f>
        <v>20.757547694017401</v>
      </c>
      <c r="I29" s="20">
        <f>VLOOKUP(B29,RMS!B:D,3,FALSE)</f>
        <v>151.17160000000001</v>
      </c>
      <c r="J29" s="21">
        <f>VLOOKUP(B29,RMS!B:E,4,FALSE)</f>
        <v>119.7924</v>
      </c>
      <c r="K29" s="22">
        <f t="shared" si="1"/>
        <v>3.9999999998485691E-4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141102.00719999999</v>
      </c>
      <c r="F31" s="25">
        <f>RA!I35</f>
        <v>19397.293799999999</v>
      </c>
      <c r="G31" s="16">
        <f t="shared" si="0"/>
        <v>121704.71339999999</v>
      </c>
      <c r="H31" s="27">
        <f>RA!J35</f>
        <v>13.7470006167283</v>
      </c>
      <c r="I31" s="20">
        <f>VLOOKUP(B31,RMS!B:D,3,FALSE)</f>
        <v>141102.00690000001</v>
      </c>
      <c r="J31" s="21">
        <f>VLOOKUP(B31,RMS!B:E,4,FALSE)</f>
        <v>121704.7249</v>
      </c>
      <c r="K31" s="22">
        <f t="shared" si="1"/>
        <v>2.9999998514540493E-4</v>
      </c>
      <c r="L31" s="22">
        <f t="shared" si="2"/>
        <v>-1.1500000007799827E-2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266228.20520000003</v>
      </c>
      <c r="F35" s="25">
        <f>RA!I39</f>
        <v>16943.512200000001</v>
      </c>
      <c r="G35" s="16">
        <f t="shared" si="0"/>
        <v>249284.69300000003</v>
      </c>
      <c r="H35" s="27">
        <f>RA!J39</f>
        <v>6.3642814206223699</v>
      </c>
      <c r="I35" s="20">
        <f>VLOOKUP(B35,RMS!B:D,3,FALSE)</f>
        <v>266228.20512820501</v>
      </c>
      <c r="J35" s="21">
        <f>VLOOKUP(B35,RMS!B:E,4,FALSE)</f>
        <v>249284.68965812001</v>
      </c>
      <c r="K35" s="22">
        <f t="shared" si="1"/>
        <v>7.1795016992837191E-5</v>
      </c>
      <c r="L35" s="22">
        <f t="shared" si="2"/>
        <v>3.3418800157960504E-3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394078.38500000001</v>
      </c>
      <c r="F36" s="25">
        <f>RA!I40</f>
        <v>21412.677599999999</v>
      </c>
      <c r="G36" s="16">
        <f t="shared" si="0"/>
        <v>372665.70740000001</v>
      </c>
      <c r="H36" s="27">
        <f>RA!J40</f>
        <v>5.4336087476607</v>
      </c>
      <c r="I36" s="20">
        <f>VLOOKUP(B36,RMS!B:D,3,FALSE)</f>
        <v>394078.37939401699</v>
      </c>
      <c r="J36" s="21">
        <f>VLOOKUP(B36,RMS!B:E,4,FALSE)</f>
        <v>372665.71081025602</v>
      </c>
      <c r="K36" s="22">
        <f t="shared" si="1"/>
        <v>5.6059830239973962E-3</v>
      </c>
      <c r="L36" s="22">
        <f t="shared" si="2"/>
        <v>-3.4102560020983219E-3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28563.739399999999</v>
      </c>
      <c r="F39" s="25">
        <f>RA!I43</f>
        <v>2805.8694999999998</v>
      </c>
      <c r="G39" s="16">
        <f t="shared" si="0"/>
        <v>25757.869899999998</v>
      </c>
      <c r="H39" s="27">
        <f>RA!J43</f>
        <v>9.8231868758752192</v>
      </c>
      <c r="I39" s="20">
        <f>VLOOKUP(B39,RMS!B:D,3,FALSE)</f>
        <v>28563.7392784207</v>
      </c>
      <c r="J39" s="21">
        <f>VLOOKUP(B39,RMS!B:E,4,FALSE)</f>
        <v>25757.869798048599</v>
      </c>
      <c r="K39" s="22">
        <f t="shared" si="1"/>
        <v>1.2157929813838564E-4</v>
      </c>
      <c r="L39" s="22">
        <f t="shared" si="2"/>
        <v>1.0195139839197509E-4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15359118.5658</v>
      </c>
      <c r="E7" s="39">
        <v>18837448</v>
      </c>
      <c r="F7" s="40">
        <v>81.535028342480402</v>
      </c>
      <c r="G7" s="41"/>
      <c r="H7" s="41"/>
      <c r="I7" s="39">
        <v>1740544.422</v>
      </c>
      <c r="J7" s="40">
        <v>11.3323197196723</v>
      </c>
      <c r="K7" s="41"/>
      <c r="L7" s="41"/>
      <c r="M7" s="41"/>
      <c r="N7" s="39">
        <v>140283914.9438</v>
      </c>
      <c r="O7" s="39">
        <v>1494115660.4665</v>
      </c>
      <c r="P7" s="39">
        <v>1051264</v>
      </c>
      <c r="Q7" s="39">
        <v>1013678</v>
      </c>
      <c r="R7" s="40">
        <v>3.7078835685493901</v>
      </c>
      <c r="S7" s="39">
        <v>14.610144136772499</v>
      </c>
      <c r="T7" s="39">
        <v>14.3763603179708</v>
      </c>
      <c r="U7" s="42">
        <v>1.60014724436078</v>
      </c>
    </row>
    <row r="8" spans="1:23" ht="12" thickBot="1">
      <c r="A8" s="68">
        <v>41495</v>
      </c>
      <c r="B8" s="71" t="s">
        <v>6</v>
      </c>
      <c r="C8" s="72"/>
      <c r="D8" s="43">
        <v>435916.64350000001</v>
      </c>
      <c r="E8" s="43">
        <v>505526</v>
      </c>
      <c r="F8" s="44">
        <v>86.230311299517695</v>
      </c>
      <c r="G8" s="45"/>
      <c r="H8" s="45"/>
      <c r="I8" s="43">
        <v>103300.81479999999</v>
      </c>
      <c r="J8" s="44">
        <v>23.697378005710402</v>
      </c>
      <c r="K8" s="45"/>
      <c r="L8" s="45"/>
      <c r="M8" s="45"/>
      <c r="N8" s="43">
        <v>4246750.9654000001</v>
      </c>
      <c r="O8" s="43">
        <v>46355044.457900003</v>
      </c>
      <c r="P8" s="43">
        <v>22018</v>
      </c>
      <c r="Q8" s="43">
        <v>21486</v>
      </c>
      <c r="R8" s="44">
        <v>2.47603090384436</v>
      </c>
      <c r="S8" s="43">
        <v>19.7981943637024</v>
      </c>
      <c r="T8" s="43">
        <v>20.0901743274691</v>
      </c>
      <c r="U8" s="46">
        <v>-1.4747807724422299</v>
      </c>
    </row>
    <row r="9" spans="1:23" ht="12" thickBot="1">
      <c r="A9" s="69"/>
      <c r="B9" s="71" t="s">
        <v>7</v>
      </c>
      <c r="C9" s="72"/>
      <c r="D9" s="43">
        <v>105644.1256</v>
      </c>
      <c r="E9" s="43">
        <v>127926</v>
      </c>
      <c r="F9" s="44">
        <v>82.582215968606903</v>
      </c>
      <c r="G9" s="45"/>
      <c r="H9" s="45"/>
      <c r="I9" s="43">
        <v>20738.295900000001</v>
      </c>
      <c r="J9" s="44">
        <v>19.630335129585301</v>
      </c>
      <c r="K9" s="45"/>
      <c r="L9" s="45"/>
      <c r="M9" s="45"/>
      <c r="N9" s="43">
        <v>925343.12410000002</v>
      </c>
      <c r="O9" s="43">
        <v>9452268.2653999999</v>
      </c>
      <c r="P9" s="43">
        <v>6814</v>
      </c>
      <c r="Q9" s="43">
        <v>6748</v>
      </c>
      <c r="R9" s="44">
        <v>0.97806757557794599</v>
      </c>
      <c r="S9" s="43">
        <v>15.5039808629293</v>
      </c>
      <c r="T9" s="43">
        <v>15.596097199170099</v>
      </c>
      <c r="U9" s="46">
        <v>-0.59414634896200202</v>
      </c>
    </row>
    <row r="10" spans="1:23" ht="12" thickBot="1">
      <c r="A10" s="69"/>
      <c r="B10" s="71" t="s">
        <v>8</v>
      </c>
      <c r="C10" s="72"/>
      <c r="D10" s="43">
        <v>153556.6611</v>
      </c>
      <c r="E10" s="43">
        <v>160745</v>
      </c>
      <c r="F10" s="44">
        <v>95.528110423341303</v>
      </c>
      <c r="G10" s="45"/>
      <c r="H10" s="45"/>
      <c r="I10" s="43">
        <v>35288.358</v>
      </c>
      <c r="J10" s="44">
        <v>22.980675502588099</v>
      </c>
      <c r="K10" s="45"/>
      <c r="L10" s="45"/>
      <c r="M10" s="45"/>
      <c r="N10" s="43">
        <v>1340052.9831000001</v>
      </c>
      <c r="O10" s="43">
        <v>14787608.239600001</v>
      </c>
      <c r="P10" s="43">
        <v>97397</v>
      </c>
      <c r="Q10" s="43">
        <v>93067</v>
      </c>
      <c r="R10" s="44">
        <v>4.6525621326571196</v>
      </c>
      <c r="S10" s="43">
        <v>1.5766056562317099</v>
      </c>
      <c r="T10" s="43">
        <v>1.43498212363136</v>
      </c>
      <c r="U10" s="46">
        <v>8.9828126672364803</v>
      </c>
    </row>
    <row r="11" spans="1:23" ht="12" thickBot="1">
      <c r="A11" s="69"/>
      <c r="B11" s="71" t="s">
        <v>9</v>
      </c>
      <c r="C11" s="72"/>
      <c r="D11" s="43">
        <v>37877.842799999999</v>
      </c>
      <c r="E11" s="43">
        <v>45376</v>
      </c>
      <c r="F11" s="44">
        <v>83.475499823695301</v>
      </c>
      <c r="G11" s="45"/>
      <c r="H11" s="45"/>
      <c r="I11" s="43">
        <v>6014.6100999999999</v>
      </c>
      <c r="J11" s="44">
        <v>15.8789668454931</v>
      </c>
      <c r="K11" s="45"/>
      <c r="L11" s="45"/>
      <c r="M11" s="45"/>
      <c r="N11" s="43">
        <v>357471.85639999999</v>
      </c>
      <c r="O11" s="43">
        <v>5035995.1507999999</v>
      </c>
      <c r="P11" s="43">
        <v>2352</v>
      </c>
      <c r="Q11" s="43">
        <v>2340</v>
      </c>
      <c r="R11" s="44">
        <v>0.512820512820511</v>
      </c>
      <c r="S11" s="43">
        <v>16.104524999999999</v>
      </c>
      <c r="T11" s="43">
        <v>16.624581923076899</v>
      </c>
      <c r="U11" s="46">
        <v>-3.2292596216089899</v>
      </c>
    </row>
    <row r="12" spans="1:23" ht="12" thickBot="1">
      <c r="A12" s="69"/>
      <c r="B12" s="71" t="s">
        <v>10</v>
      </c>
      <c r="C12" s="72"/>
      <c r="D12" s="43">
        <v>156304.41740000001</v>
      </c>
      <c r="E12" s="43">
        <v>164963</v>
      </c>
      <c r="F12" s="44">
        <v>94.751197177548903</v>
      </c>
      <c r="G12" s="45"/>
      <c r="H12" s="45"/>
      <c r="I12" s="43">
        <v>-11091.715700000001</v>
      </c>
      <c r="J12" s="44">
        <v>-7.0962266354987902</v>
      </c>
      <c r="K12" s="45"/>
      <c r="L12" s="45"/>
      <c r="M12" s="45"/>
      <c r="N12" s="43">
        <v>1191265.8292</v>
      </c>
      <c r="O12" s="43">
        <v>19249628.856699999</v>
      </c>
      <c r="P12" s="43">
        <v>2261</v>
      </c>
      <c r="Q12" s="43">
        <v>2112</v>
      </c>
      <c r="R12" s="44">
        <v>7.0549242424242404</v>
      </c>
      <c r="S12" s="43">
        <v>69.130657850508598</v>
      </c>
      <c r="T12" s="43">
        <v>73.558904924242398</v>
      </c>
      <c r="U12" s="46">
        <v>-6.4056197516731803</v>
      </c>
    </row>
    <row r="13" spans="1:23" ht="12" thickBot="1">
      <c r="A13" s="69"/>
      <c r="B13" s="71" t="s">
        <v>11</v>
      </c>
      <c r="C13" s="72"/>
      <c r="D13" s="43">
        <v>246619.15030000001</v>
      </c>
      <c r="E13" s="43">
        <v>321293</v>
      </c>
      <c r="F13" s="44">
        <v>76.758332830158196</v>
      </c>
      <c r="G13" s="45"/>
      <c r="H13" s="45"/>
      <c r="I13" s="43">
        <v>55526.0766</v>
      </c>
      <c r="J13" s="44">
        <v>22.5149087296973</v>
      </c>
      <c r="K13" s="45"/>
      <c r="L13" s="45"/>
      <c r="M13" s="45"/>
      <c r="N13" s="43">
        <v>2365065.6548000001</v>
      </c>
      <c r="O13" s="43">
        <v>26121402.169</v>
      </c>
      <c r="P13" s="43">
        <v>10718</v>
      </c>
      <c r="Q13" s="43">
        <v>10562</v>
      </c>
      <c r="R13" s="44">
        <v>1.4769929937511901</v>
      </c>
      <c r="S13" s="43">
        <v>23.009810626982699</v>
      </c>
      <c r="T13" s="43">
        <v>22.790811058511601</v>
      </c>
      <c r="U13" s="46">
        <v>0.951766061969195</v>
      </c>
    </row>
    <row r="14" spans="1:23" ht="12" thickBot="1">
      <c r="A14" s="69"/>
      <c r="B14" s="71" t="s">
        <v>12</v>
      </c>
      <c r="C14" s="72"/>
      <c r="D14" s="43">
        <v>122653.3792</v>
      </c>
      <c r="E14" s="43">
        <v>157957</v>
      </c>
      <c r="F14" s="44">
        <v>77.649853567743094</v>
      </c>
      <c r="G14" s="45"/>
      <c r="H14" s="45"/>
      <c r="I14" s="43">
        <v>11637.3063</v>
      </c>
      <c r="J14" s="44">
        <v>9.48796223626589</v>
      </c>
      <c r="K14" s="45"/>
      <c r="L14" s="45"/>
      <c r="M14" s="45"/>
      <c r="N14" s="43">
        <v>1211615.186</v>
      </c>
      <c r="O14" s="43">
        <v>14625614.908299999</v>
      </c>
      <c r="P14" s="43">
        <v>2405</v>
      </c>
      <c r="Q14" s="43">
        <v>2422</v>
      </c>
      <c r="R14" s="44">
        <v>-0.70189925681255505</v>
      </c>
      <c r="S14" s="43">
        <v>50.999326070686102</v>
      </c>
      <c r="T14" s="43">
        <v>50.469825268373299</v>
      </c>
      <c r="U14" s="46">
        <v>1.03825058703505</v>
      </c>
    </row>
    <row r="15" spans="1:23" ht="12" thickBot="1">
      <c r="A15" s="69"/>
      <c r="B15" s="71" t="s">
        <v>13</v>
      </c>
      <c r="C15" s="72"/>
      <c r="D15" s="43">
        <v>84446.726500000004</v>
      </c>
      <c r="E15" s="43">
        <v>95714</v>
      </c>
      <c r="F15" s="44">
        <v>88.228186576676407</v>
      </c>
      <c r="G15" s="45"/>
      <c r="H15" s="45"/>
      <c r="I15" s="43">
        <v>11088.367</v>
      </c>
      <c r="J15" s="44">
        <v>13.130606075062</v>
      </c>
      <c r="K15" s="45"/>
      <c r="L15" s="45"/>
      <c r="M15" s="45"/>
      <c r="N15" s="43">
        <v>751694.02450000006</v>
      </c>
      <c r="O15" s="43">
        <v>9759244.9356999993</v>
      </c>
      <c r="P15" s="43">
        <v>4609</v>
      </c>
      <c r="Q15" s="43">
        <v>4114</v>
      </c>
      <c r="R15" s="44">
        <v>12.032085561497301</v>
      </c>
      <c r="S15" s="43">
        <v>18.3221363636364</v>
      </c>
      <c r="T15" s="43">
        <v>18.027307462323801</v>
      </c>
      <c r="U15" s="46">
        <v>1.60914041605832</v>
      </c>
    </row>
    <row r="16" spans="1:23" ht="12" thickBot="1">
      <c r="A16" s="69"/>
      <c r="B16" s="71" t="s">
        <v>14</v>
      </c>
      <c r="C16" s="72"/>
      <c r="D16" s="43">
        <v>903421.78359999997</v>
      </c>
      <c r="E16" s="43">
        <v>905182</v>
      </c>
      <c r="F16" s="44">
        <v>99.805540057137705</v>
      </c>
      <c r="G16" s="45"/>
      <c r="H16" s="45"/>
      <c r="I16" s="43">
        <v>54080.261599999998</v>
      </c>
      <c r="J16" s="44">
        <v>5.9861586892999501</v>
      </c>
      <c r="K16" s="45"/>
      <c r="L16" s="45"/>
      <c r="M16" s="45"/>
      <c r="N16" s="43">
        <v>7997813.6895000003</v>
      </c>
      <c r="O16" s="43">
        <v>83932668.534199998</v>
      </c>
      <c r="P16" s="43">
        <v>73612</v>
      </c>
      <c r="Q16" s="43">
        <v>70952</v>
      </c>
      <c r="R16" s="44">
        <v>3.7490134175217</v>
      </c>
      <c r="S16" s="43">
        <v>12.272751502472399</v>
      </c>
      <c r="T16" s="43">
        <v>11.6357099193821</v>
      </c>
      <c r="U16" s="46">
        <v>5.1906989476807102</v>
      </c>
    </row>
    <row r="17" spans="1:21" ht="12" thickBot="1">
      <c r="A17" s="69"/>
      <c r="B17" s="71" t="s">
        <v>15</v>
      </c>
      <c r="C17" s="72"/>
      <c r="D17" s="43">
        <v>393724.51520000002</v>
      </c>
      <c r="E17" s="43">
        <v>882748</v>
      </c>
      <c r="F17" s="44">
        <v>44.602141857019198</v>
      </c>
      <c r="G17" s="45"/>
      <c r="H17" s="45"/>
      <c r="I17" s="43">
        <v>48418.875500000002</v>
      </c>
      <c r="J17" s="44">
        <v>12.2976532145591</v>
      </c>
      <c r="K17" s="45"/>
      <c r="L17" s="45"/>
      <c r="M17" s="45"/>
      <c r="N17" s="43">
        <v>3567475.1998000001</v>
      </c>
      <c r="O17" s="43">
        <v>57358686.244099997</v>
      </c>
      <c r="P17" s="43">
        <v>11883</v>
      </c>
      <c r="Q17" s="43">
        <v>11337</v>
      </c>
      <c r="R17" s="44">
        <v>4.8160889124106996</v>
      </c>
      <c r="S17" s="43">
        <v>33.133427181688099</v>
      </c>
      <c r="T17" s="43">
        <v>36.295298482843798</v>
      </c>
      <c r="U17" s="46">
        <v>-9.5428441006644107</v>
      </c>
    </row>
    <row r="18" spans="1:21" ht="12" thickBot="1">
      <c r="A18" s="69"/>
      <c r="B18" s="71" t="s">
        <v>16</v>
      </c>
      <c r="C18" s="72"/>
      <c r="D18" s="43">
        <v>1666598.2413999999</v>
      </c>
      <c r="E18" s="43">
        <v>1817900</v>
      </c>
      <c r="F18" s="44">
        <v>91.677113229550599</v>
      </c>
      <c r="G18" s="45"/>
      <c r="H18" s="45"/>
      <c r="I18" s="43">
        <v>243417.3155</v>
      </c>
      <c r="J18" s="44">
        <v>14.605638566828301</v>
      </c>
      <c r="K18" s="45"/>
      <c r="L18" s="45"/>
      <c r="M18" s="45"/>
      <c r="N18" s="43">
        <v>14594394.0748</v>
      </c>
      <c r="O18" s="43">
        <v>145964048.572</v>
      </c>
      <c r="P18" s="43">
        <v>91652</v>
      </c>
      <c r="Q18" s="43">
        <v>88002</v>
      </c>
      <c r="R18" s="44">
        <v>4.1476330083407102</v>
      </c>
      <c r="S18" s="43">
        <v>18.1839811613495</v>
      </c>
      <c r="T18" s="43">
        <v>17.9270008692984</v>
      </c>
      <c r="U18" s="46">
        <v>1.41322348373988</v>
      </c>
    </row>
    <row r="19" spans="1:21" ht="12" thickBot="1">
      <c r="A19" s="69"/>
      <c r="B19" s="71" t="s">
        <v>17</v>
      </c>
      <c r="C19" s="72"/>
      <c r="D19" s="43">
        <v>451471.62300000002</v>
      </c>
      <c r="E19" s="43">
        <v>1217982</v>
      </c>
      <c r="F19" s="44">
        <v>37.067183505175002</v>
      </c>
      <c r="G19" s="45"/>
      <c r="H19" s="45"/>
      <c r="I19" s="43">
        <v>50327.827899999997</v>
      </c>
      <c r="J19" s="44">
        <v>11.147506362764201</v>
      </c>
      <c r="K19" s="45"/>
      <c r="L19" s="45"/>
      <c r="M19" s="45"/>
      <c r="N19" s="43">
        <v>4639267.4219000004</v>
      </c>
      <c r="O19" s="43">
        <v>52261816.887999997</v>
      </c>
      <c r="P19" s="43">
        <v>10479</v>
      </c>
      <c r="Q19" s="43">
        <v>10054</v>
      </c>
      <c r="R19" s="44">
        <v>4.2271732643723903</v>
      </c>
      <c r="S19" s="43">
        <v>43.083464357285997</v>
      </c>
      <c r="T19" s="43">
        <v>41.120493355878303</v>
      </c>
      <c r="U19" s="46">
        <v>4.5562051025633901</v>
      </c>
    </row>
    <row r="20" spans="1:21" ht="12" thickBot="1">
      <c r="A20" s="69"/>
      <c r="B20" s="71" t="s">
        <v>18</v>
      </c>
      <c r="C20" s="72"/>
      <c r="D20" s="43">
        <v>732004.26569999999</v>
      </c>
      <c r="E20" s="43">
        <v>874693</v>
      </c>
      <c r="F20" s="44">
        <v>83.686992544812895</v>
      </c>
      <c r="G20" s="45"/>
      <c r="H20" s="45"/>
      <c r="I20" s="43">
        <v>38154.644500000002</v>
      </c>
      <c r="J20" s="44">
        <v>5.2123527536432501</v>
      </c>
      <c r="K20" s="45"/>
      <c r="L20" s="45"/>
      <c r="M20" s="45"/>
      <c r="N20" s="43">
        <v>8067007.6966000004</v>
      </c>
      <c r="O20" s="43">
        <v>87377931.217199996</v>
      </c>
      <c r="P20" s="43">
        <v>33716</v>
      </c>
      <c r="Q20" s="43">
        <v>32920</v>
      </c>
      <c r="R20" s="44">
        <v>2.4179829890643898</v>
      </c>
      <c r="S20" s="43">
        <v>21.710886988373499</v>
      </c>
      <c r="T20" s="43">
        <v>21.227649513973301</v>
      </c>
      <c r="U20" s="46">
        <v>2.22578411770548</v>
      </c>
    </row>
    <row r="21" spans="1:21" ht="12" thickBot="1">
      <c r="A21" s="69"/>
      <c r="B21" s="71" t="s">
        <v>19</v>
      </c>
      <c r="C21" s="72"/>
      <c r="D21" s="43">
        <v>333342.46610000002</v>
      </c>
      <c r="E21" s="43">
        <v>393979</v>
      </c>
      <c r="F21" s="44">
        <v>84.609196454633405</v>
      </c>
      <c r="G21" s="45"/>
      <c r="H21" s="45"/>
      <c r="I21" s="43">
        <v>42364.470099999999</v>
      </c>
      <c r="J21" s="44">
        <v>12.7089928252019</v>
      </c>
      <c r="K21" s="45"/>
      <c r="L21" s="45"/>
      <c r="M21" s="45"/>
      <c r="N21" s="43">
        <v>2960218.1335</v>
      </c>
      <c r="O21" s="43">
        <v>31025737.505199999</v>
      </c>
      <c r="P21" s="43">
        <v>32446</v>
      </c>
      <c r="Q21" s="43">
        <v>30843</v>
      </c>
      <c r="R21" s="44">
        <v>5.19728949842753</v>
      </c>
      <c r="S21" s="43">
        <v>10.2737615145164</v>
      </c>
      <c r="T21" s="43">
        <v>9.94422803229258</v>
      </c>
      <c r="U21" s="46">
        <v>3.2075251285347499</v>
      </c>
    </row>
    <row r="22" spans="1:21" ht="12" thickBot="1">
      <c r="A22" s="69"/>
      <c r="B22" s="71" t="s">
        <v>20</v>
      </c>
      <c r="C22" s="72"/>
      <c r="D22" s="43">
        <v>1192389.8444999999</v>
      </c>
      <c r="E22" s="43">
        <v>1034027</v>
      </c>
      <c r="F22" s="44">
        <v>115.31515564874</v>
      </c>
      <c r="G22" s="45"/>
      <c r="H22" s="45"/>
      <c r="I22" s="43">
        <v>147072.59419999999</v>
      </c>
      <c r="J22" s="44">
        <v>12.3342709499234</v>
      </c>
      <c r="K22" s="45"/>
      <c r="L22" s="45"/>
      <c r="M22" s="45"/>
      <c r="N22" s="43">
        <v>10700056.611099999</v>
      </c>
      <c r="O22" s="43">
        <v>112333393.8638</v>
      </c>
      <c r="P22" s="43">
        <v>81978</v>
      </c>
      <c r="Q22" s="43">
        <v>78709</v>
      </c>
      <c r="R22" s="44">
        <v>4.1532734503043001</v>
      </c>
      <c r="S22" s="43">
        <v>14.5452419490595</v>
      </c>
      <c r="T22" s="43">
        <v>14.421280837007201</v>
      </c>
      <c r="U22" s="46">
        <v>0.85224510177580604</v>
      </c>
    </row>
    <row r="23" spans="1:21" ht="12" thickBot="1">
      <c r="A23" s="69"/>
      <c r="B23" s="71" t="s">
        <v>21</v>
      </c>
      <c r="C23" s="72"/>
      <c r="D23" s="43">
        <v>2241671.8468999998</v>
      </c>
      <c r="E23" s="43">
        <v>2318419</v>
      </c>
      <c r="F23" s="44">
        <v>96.689677185185303</v>
      </c>
      <c r="G23" s="45"/>
      <c r="H23" s="45"/>
      <c r="I23" s="43">
        <v>175649.88579999999</v>
      </c>
      <c r="J23" s="44">
        <v>7.8356645306004804</v>
      </c>
      <c r="K23" s="45"/>
      <c r="L23" s="45"/>
      <c r="M23" s="45"/>
      <c r="N23" s="43">
        <v>21180089.149599999</v>
      </c>
      <c r="O23" s="43">
        <v>227714892.37400001</v>
      </c>
      <c r="P23" s="43">
        <v>83006</v>
      </c>
      <c r="Q23" s="43">
        <v>81306</v>
      </c>
      <c r="R23" s="44">
        <v>2.0908666027107401</v>
      </c>
      <c r="S23" s="43">
        <v>27.006142289713999</v>
      </c>
      <c r="T23" s="43">
        <v>26.848759041153201</v>
      </c>
      <c r="U23" s="46">
        <v>0.58276834533590505</v>
      </c>
    </row>
    <row r="24" spans="1:21" ht="12" thickBot="1">
      <c r="A24" s="69"/>
      <c r="B24" s="71" t="s">
        <v>22</v>
      </c>
      <c r="C24" s="72"/>
      <c r="D24" s="43">
        <v>319590.39120000001</v>
      </c>
      <c r="E24" s="43">
        <v>381069</v>
      </c>
      <c r="F24" s="44">
        <v>83.866803964636304</v>
      </c>
      <c r="G24" s="45"/>
      <c r="H24" s="45"/>
      <c r="I24" s="43">
        <v>50242.916599999997</v>
      </c>
      <c r="J24" s="44">
        <v>15.721034794365201</v>
      </c>
      <c r="K24" s="45"/>
      <c r="L24" s="45"/>
      <c r="M24" s="45"/>
      <c r="N24" s="43">
        <v>2872133.1383000002</v>
      </c>
      <c r="O24" s="43">
        <v>26100460.642999999</v>
      </c>
      <c r="P24" s="43">
        <v>36821</v>
      </c>
      <c r="Q24" s="43">
        <v>35143</v>
      </c>
      <c r="R24" s="44">
        <v>4.7747773383034904</v>
      </c>
      <c r="S24" s="43">
        <v>8.6795684853751904</v>
      </c>
      <c r="T24" s="43">
        <v>8.5321472128162092</v>
      </c>
      <c r="U24" s="46">
        <v>1.69848619556817</v>
      </c>
    </row>
    <row r="25" spans="1:21" ht="12" thickBot="1">
      <c r="A25" s="69"/>
      <c r="B25" s="71" t="s">
        <v>23</v>
      </c>
      <c r="C25" s="72"/>
      <c r="D25" s="43">
        <v>222440.6618</v>
      </c>
      <c r="E25" s="43">
        <v>282319</v>
      </c>
      <c r="F25" s="44">
        <v>78.790539000208994</v>
      </c>
      <c r="G25" s="45"/>
      <c r="H25" s="45"/>
      <c r="I25" s="43">
        <v>20866.575099999998</v>
      </c>
      <c r="J25" s="44">
        <v>9.3807377352444092</v>
      </c>
      <c r="K25" s="45"/>
      <c r="L25" s="45"/>
      <c r="M25" s="45"/>
      <c r="N25" s="43">
        <v>2023613.2847</v>
      </c>
      <c r="O25" s="43">
        <v>19662844.8706</v>
      </c>
      <c r="P25" s="43">
        <v>19458</v>
      </c>
      <c r="Q25" s="43">
        <v>18289</v>
      </c>
      <c r="R25" s="44">
        <v>6.3918202198042504</v>
      </c>
      <c r="S25" s="43">
        <v>11.4318358412992</v>
      </c>
      <c r="T25" s="43">
        <v>11.2696564164252</v>
      </c>
      <c r="U25" s="46">
        <v>1.41866474576322</v>
      </c>
    </row>
    <row r="26" spans="1:21" ht="12" thickBot="1">
      <c r="A26" s="69"/>
      <c r="B26" s="71" t="s">
        <v>24</v>
      </c>
      <c r="C26" s="72"/>
      <c r="D26" s="43">
        <v>626295.36340000003</v>
      </c>
      <c r="E26" s="43">
        <v>475246</v>
      </c>
      <c r="F26" s="44">
        <v>131.78340552050901</v>
      </c>
      <c r="G26" s="45"/>
      <c r="H26" s="45"/>
      <c r="I26" s="43">
        <v>101175.1354</v>
      </c>
      <c r="J26" s="44">
        <v>16.1545400640914</v>
      </c>
      <c r="K26" s="45"/>
      <c r="L26" s="45"/>
      <c r="M26" s="45"/>
      <c r="N26" s="43">
        <v>5225559.5573000005</v>
      </c>
      <c r="O26" s="43">
        <v>53267652.453299999</v>
      </c>
      <c r="P26" s="43">
        <v>50774</v>
      </c>
      <c r="Q26" s="43">
        <v>49870</v>
      </c>
      <c r="R26" s="44">
        <v>1.8127130539402401</v>
      </c>
      <c r="S26" s="43">
        <v>12.3349620553827</v>
      </c>
      <c r="T26" s="43">
        <v>11.9412302486465</v>
      </c>
      <c r="U26" s="46">
        <v>3.19199852393856</v>
      </c>
    </row>
    <row r="27" spans="1:21" ht="12" thickBot="1">
      <c r="A27" s="69"/>
      <c r="B27" s="71" t="s">
        <v>25</v>
      </c>
      <c r="C27" s="72"/>
      <c r="D27" s="43">
        <v>234454.9039</v>
      </c>
      <c r="E27" s="43">
        <v>304008</v>
      </c>
      <c r="F27" s="44">
        <v>77.121294143575199</v>
      </c>
      <c r="G27" s="45"/>
      <c r="H27" s="45"/>
      <c r="I27" s="43">
        <v>65969.464500000002</v>
      </c>
      <c r="J27" s="44">
        <v>28.137378831767698</v>
      </c>
      <c r="K27" s="45"/>
      <c r="L27" s="45"/>
      <c r="M27" s="45"/>
      <c r="N27" s="43">
        <v>2105244.2615</v>
      </c>
      <c r="O27" s="43">
        <v>21654647.286699999</v>
      </c>
      <c r="P27" s="43">
        <v>37394</v>
      </c>
      <c r="Q27" s="43">
        <v>36588</v>
      </c>
      <c r="R27" s="44">
        <v>2.2029080572865301</v>
      </c>
      <c r="S27" s="43">
        <v>6.2698535567203297</v>
      </c>
      <c r="T27" s="43">
        <v>6.1805820104952502</v>
      </c>
      <c r="U27" s="46">
        <v>1.4238218710770401</v>
      </c>
    </row>
    <row r="28" spans="1:21" ht="12" thickBot="1">
      <c r="A28" s="69"/>
      <c r="B28" s="71" t="s">
        <v>26</v>
      </c>
      <c r="C28" s="72"/>
      <c r="D28" s="43">
        <v>898285.48739999998</v>
      </c>
      <c r="E28" s="43">
        <v>916218</v>
      </c>
      <c r="F28" s="44">
        <v>98.042767922044803</v>
      </c>
      <c r="G28" s="45"/>
      <c r="H28" s="45"/>
      <c r="I28" s="43">
        <v>37302.972500000003</v>
      </c>
      <c r="J28" s="44">
        <v>4.1526856465164403</v>
      </c>
      <c r="K28" s="45"/>
      <c r="L28" s="45"/>
      <c r="M28" s="45"/>
      <c r="N28" s="43">
        <v>8111297.8524000002</v>
      </c>
      <c r="O28" s="43">
        <v>76177261.777799994</v>
      </c>
      <c r="P28" s="43">
        <v>52870</v>
      </c>
      <c r="Q28" s="43">
        <v>50872</v>
      </c>
      <c r="R28" s="44">
        <v>3.92750432457933</v>
      </c>
      <c r="S28" s="43">
        <v>16.990457488178599</v>
      </c>
      <c r="T28" s="43">
        <v>16.798309810897901</v>
      </c>
      <c r="U28" s="46">
        <v>1.1309152647260901</v>
      </c>
    </row>
    <row r="29" spans="1:21" ht="12" thickBot="1">
      <c r="A29" s="69"/>
      <c r="B29" s="71" t="s">
        <v>27</v>
      </c>
      <c r="C29" s="72"/>
      <c r="D29" s="43">
        <v>661035.99269999994</v>
      </c>
      <c r="E29" s="43">
        <v>594378</v>
      </c>
      <c r="F29" s="44">
        <v>111.214747635343</v>
      </c>
      <c r="G29" s="45"/>
      <c r="H29" s="45"/>
      <c r="I29" s="43">
        <v>104143.4835</v>
      </c>
      <c r="J29" s="44">
        <v>15.7545859302799</v>
      </c>
      <c r="K29" s="45"/>
      <c r="L29" s="45"/>
      <c r="M29" s="45"/>
      <c r="N29" s="43">
        <v>5831162.3376000002</v>
      </c>
      <c r="O29" s="43">
        <v>53971568.2685</v>
      </c>
      <c r="P29" s="43">
        <v>106433</v>
      </c>
      <c r="Q29" s="43">
        <v>103421</v>
      </c>
      <c r="R29" s="44">
        <v>2.9123678943348001</v>
      </c>
      <c r="S29" s="43">
        <v>6.2108180047541603</v>
      </c>
      <c r="T29" s="43">
        <v>6.15422814805504</v>
      </c>
      <c r="U29" s="46">
        <v>0.91114981401496697</v>
      </c>
    </row>
    <row r="30" spans="1:21" ht="12" thickBot="1">
      <c r="A30" s="69"/>
      <c r="B30" s="71" t="s">
        <v>28</v>
      </c>
      <c r="C30" s="72"/>
      <c r="D30" s="43">
        <v>1302708.5959000001</v>
      </c>
      <c r="E30" s="43">
        <v>1185788</v>
      </c>
      <c r="F30" s="44">
        <v>109.860160155104</v>
      </c>
      <c r="G30" s="45"/>
      <c r="H30" s="45"/>
      <c r="I30" s="43">
        <v>209979.12390000001</v>
      </c>
      <c r="J30" s="44">
        <v>16.118656510048702</v>
      </c>
      <c r="K30" s="45"/>
      <c r="L30" s="45"/>
      <c r="M30" s="45"/>
      <c r="N30" s="43">
        <v>11267061.106799999</v>
      </c>
      <c r="O30" s="43">
        <v>113647253.59739999</v>
      </c>
      <c r="P30" s="43">
        <v>96372</v>
      </c>
      <c r="Q30" s="43">
        <v>89909</v>
      </c>
      <c r="R30" s="44">
        <v>7.1883793613542597</v>
      </c>
      <c r="S30" s="43">
        <v>13.517500891337701</v>
      </c>
      <c r="T30" s="43">
        <v>13.2051624053209</v>
      </c>
      <c r="U30" s="46">
        <v>2.3106230103299001</v>
      </c>
    </row>
    <row r="31" spans="1:21" ht="12" thickBot="1">
      <c r="A31" s="69"/>
      <c r="B31" s="71" t="s">
        <v>29</v>
      </c>
      <c r="C31" s="72"/>
      <c r="D31" s="43">
        <v>870484.64690000005</v>
      </c>
      <c r="E31" s="43">
        <v>843415</v>
      </c>
      <c r="F31" s="44">
        <v>103.209528749192</v>
      </c>
      <c r="G31" s="45"/>
      <c r="H31" s="45"/>
      <c r="I31" s="43">
        <v>27473.487400000002</v>
      </c>
      <c r="J31" s="44">
        <v>3.1561139530535698</v>
      </c>
      <c r="K31" s="45"/>
      <c r="L31" s="45"/>
      <c r="M31" s="45"/>
      <c r="N31" s="43">
        <v>7647196.2818999998</v>
      </c>
      <c r="O31" s="43">
        <v>84593569.141000003</v>
      </c>
      <c r="P31" s="43">
        <v>37200</v>
      </c>
      <c r="Q31" s="43">
        <v>36934</v>
      </c>
      <c r="R31" s="44">
        <v>0.720203606433101</v>
      </c>
      <c r="S31" s="43">
        <v>23.400124916666702</v>
      </c>
      <c r="T31" s="43">
        <v>22.553485899171498</v>
      </c>
      <c r="U31" s="46">
        <v>3.61809614482936</v>
      </c>
    </row>
    <row r="32" spans="1:21" ht="12" thickBot="1">
      <c r="A32" s="69"/>
      <c r="B32" s="71" t="s">
        <v>30</v>
      </c>
      <c r="C32" s="72"/>
      <c r="D32" s="43">
        <v>136055.481</v>
      </c>
      <c r="E32" s="43">
        <v>148754</v>
      </c>
      <c r="F32" s="44">
        <v>91.463410059561397</v>
      </c>
      <c r="G32" s="45"/>
      <c r="H32" s="45"/>
      <c r="I32" s="43">
        <v>30812.542300000001</v>
      </c>
      <c r="J32" s="44">
        <v>22.647042275349399</v>
      </c>
      <c r="K32" s="45"/>
      <c r="L32" s="45"/>
      <c r="M32" s="45"/>
      <c r="N32" s="43">
        <v>1191495.4820000001</v>
      </c>
      <c r="O32" s="43">
        <v>13566657.473300001</v>
      </c>
      <c r="P32" s="43">
        <v>32171</v>
      </c>
      <c r="Q32" s="43">
        <v>31387</v>
      </c>
      <c r="R32" s="44">
        <v>2.4978494281071799</v>
      </c>
      <c r="S32" s="43">
        <v>4.2291343445960701</v>
      </c>
      <c r="T32" s="43">
        <v>4.1280733775129796</v>
      </c>
      <c r="U32" s="46">
        <v>2.3896371892800401</v>
      </c>
    </row>
    <row r="33" spans="1:21" ht="12" thickBot="1">
      <c r="A33" s="69"/>
      <c r="B33" s="71" t="s">
        <v>31</v>
      </c>
      <c r="C33" s="72"/>
      <c r="D33" s="43">
        <v>151.172</v>
      </c>
      <c r="E33" s="45"/>
      <c r="F33" s="45"/>
      <c r="G33" s="45"/>
      <c r="H33" s="45"/>
      <c r="I33" s="43">
        <v>31.3796</v>
      </c>
      <c r="J33" s="44">
        <v>20.757547694017401</v>
      </c>
      <c r="K33" s="45"/>
      <c r="L33" s="45"/>
      <c r="M33" s="45"/>
      <c r="N33" s="43">
        <v>1395.7626</v>
      </c>
      <c r="O33" s="43">
        <v>11065.271699999999</v>
      </c>
      <c r="P33" s="43">
        <v>35</v>
      </c>
      <c r="Q33" s="43">
        <v>27</v>
      </c>
      <c r="R33" s="44">
        <v>29.629629629629601</v>
      </c>
      <c r="S33" s="43">
        <v>4.3192000000000004</v>
      </c>
      <c r="T33" s="43">
        <v>4.4507888888888898</v>
      </c>
      <c r="U33" s="46">
        <v>-3.04660328044285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141102.00719999999</v>
      </c>
      <c r="E35" s="43">
        <v>186624</v>
      </c>
      <c r="F35" s="44">
        <v>75.607642746913598</v>
      </c>
      <c r="G35" s="45"/>
      <c r="H35" s="45"/>
      <c r="I35" s="43">
        <v>19397.293799999999</v>
      </c>
      <c r="J35" s="44">
        <v>13.7470006167283</v>
      </c>
      <c r="K35" s="45"/>
      <c r="L35" s="45"/>
      <c r="M35" s="45"/>
      <c r="N35" s="43">
        <v>1462006.0046999999</v>
      </c>
      <c r="O35" s="43">
        <v>9251305.5043000001</v>
      </c>
      <c r="P35" s="43">
        <v>11900</v>
      </c>
      <c r="Q35" s="43">
        <v>11963</v>
      </c>
      <c r="R35" s="44">
        <v>-0.52662375658280003</v>
      </c>
      <c r="S35" s="43">
        <v>11.857311529411801</v>
      </c>
      <c r="T35" s="43">
        <v>11.608137323413899</v>
      </c>
      <c r="U35" s="46">
        <v>2.1014393134551201</v>
      </c>
    </row>
    <row r="36" spans="1:21" ht="12" customHeight="1" thickBot="1">
      <c r="A36" s="69"/>
      <c r="B36" s="71" t="s">
        <v>41</v>
      </c>
      <c r="C36" s="72"/>
      <c r="D36" s="45"/>
      <c r="E36" s="43">
        <v>707375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303717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331257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266228.20520000003</v>
      </c>
      <c r="E39" s="43">
        <v>385512</v>
      </c>
      <c r="F39" s="44">
        <v>69.058344539210196</v>
      </c>
      <c r="G39" s="45"/>
      <c r="H39" s="45"/>
      <c r="I39" s="43">
        <v>16943.512200000001</v>
      </c>
      <c r="J39" s="44">
        <v>6.3642814206223699</v>
      </c>
      <c r="K39" s="45"/>
      <c r="L39" s="45"/>
      <c r="M39" s="45"/>
      <c r="N39" s="43">
        <v>2695471.5717000002</v>
      </c>
      <c r="O39" s="43">
        <v>30675108.086100001</v>
      </c>
      <c r="P39" s="43">
        <v>467</v>
      </c>
      <c r="Q39" s="43">
        <v>430</v>
      </c>
      <c r="R39" s="44">
        <v>8.6046511627907005</v>
      </c>
      <c r="S39" s="43">
        <v>570.08180985010699</v>
      </c>
      <c r="T39" s="43">
        <v>528.44961186046498</v>
      </c>
      <c r="U39" s="46">
        <v>7.3028462354531802</v>
      </c>
    </row>
    <row r="40" spans="1:21" ht="12" thickBot="1">
      <c r="A40" s="69"/>
      <c r="B40" s="71" t="s">
        <v>34</v>
      </c>
      <c r="C40" s="72"/>
      <c r="D40" s="43">
        <v>394078.38500000001</v>
      </c>
      <c r="E40" s="43">
        <v>488176</v>
      </c>
      <c r="F40" s="44">
        <v>80.724653608534595</v>
      </c>
      <c r="G40" s="45"/>
      <c r="H40" s="45"/>
      <c r="I40" s="43">
        <v>21412.677599999999</v>
      </c>
      <c r="J40" s="44">
        <v>5.4336087476607</v>
      </c>
      <c r="K40" s="45"/>
      <c r="L40" s="45"/>
      <c r="M40" s="45"/>
      <c r="N40" s="43">
        <v>3497483.8308000001</v>
      </c>
      <c r="O40" s="43">
        <v>44341882.277599998</v>
      </c>
      <c r="P40" s="43">
        <v>1986</v>
      </c>
      <c r="Q40" s="43">
        <v>1825</v>
      </c>
      <c r="R40" s="44">
        <v>8.8219178082191707</v>
      </c>
      <c r="S40" s="43">
        <v>198.428189828802</v>
      </c>
      <c r="T40" s="43">
        <v>196.43065583561599</v>
      </c>
      <c r="U40" s="46">
        <v>1.00667853439</v>
      </c>
    </row>
    <row r="41" spans="1:21" ht="12" thickBot="1">
      <c r="A41" s="69"/>
      <c r="B41" s="71" t="s">
        <v>44</v>
      </c>
      <c r="C41" s="72"/>
      <c r="D41" s="45"/>
      <c r="E41" s="43">
        <v>193048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86114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28563.739399999999</v>
      </c>
      <c r="E43" s="49"/>
      <c r="F43" s="49"/>
      <c r="G43" s="49"/>
      <c r="H43" s="49"/>
      <c r="I43" s="48">
        <v>2805.8694999999998</v>
      </c>
      <c r="J43" s="50">
        <v>9.8231868758752192</v>
      </c>
      <c r="K43" s="49"/>
      <c r="L43" s="49"/>
      <c r="M43" s="49"/>
      <c r="N43" s="48">
        <v>257212.87119999999</v>
      </c>
      <c r="O43" s="48">
        <v>3838379.6332999999</v>
      </c>
      <c r="P43" s="48">
        <v>37</v>
      </c>
      <c r="Q43" s="48">
        <v>46</v>
      </c>
      <c r="R43" s="50">
        <v>-19.565217391304301</v>
      </c>
      <c r="S43" s="48">
        <v>771.99295675675705</v>
      </c>
      <c r="T43" s="48">
        <v>572.54227608695703</v>
      </c>
      <c r="U43" s="51">
        <v>25.835816107405801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43570</v>
      </c>
      <c r="D2" s="54">
        <v>435917.070073504</v>
      </c>
      <c r="E2" s="54">
        <v>332615.83380085498</v>
      </c>
      <c r="F2" s="54">
        <v>103301.23627265</v>
      </c>
      <c r="G2" s="54">
        <v>332615.83380085498</v>
      </c>
      <c r="H2" s="54">
        <v>0.236974515026977</v>
      </c>
    </row>
    <row r="3" spans="1:8" ht="14.25">
      <c r="A3" s="54">
        <v>2</v>
      </c>
      <c r="B3" s="55">
        <v>13</v>
      </c>
      <c r="C3" s="54">
        <v>14133.838</v>
      </c>
      <c r="D3" s="54">
        <v>105644.137271674</v>
      </c>
      <c r="E3" s="54">
        <v>84905.819190462105</v>
      </c>
      <c r="F3" s="54">
        <v>20738.318081211699</v>
      </c>
      <c r="G3" s="54">
        <v>84905.819190462105</v>
      </c>
      <c r="H3" s="54">
        <v>0.19630353956965099</v>
      </c>
    </row>
    <row r="4" spans="1:8" ht="14.25">
      <c r="A4" s="54">
        <v>3</v>
      </c>
      <c r="B4" s="55">
        <v>14</v>
      </c>
      <c r="C4" s="54">
        <v>130944</v>
      </c>
      <c r="D4" s="54">
        <v>153558.99998547</v>
      </c>
      <c r="E4" s="54">
        <v>118268.30352649601</v>
      </c>
      <c r="F4" s="54">
        <v>35290.696458974402</v>
      </c>
      <c r="G4" s="54">
        <v>118268.30352649601</v>
      </c>
      <c r="H4" s="54">
        <v>0.22981848320393899</v>
      </c>
    </row>
    <row r="5" spans="1:8" ht="14.25">
      <c r="A5" s="54">
        <v>4</v>
      </c>
      <c r="B5" s="55">
        <v>15</v>
      </c>
      <c r="C5" s="54">
        <v>3108</v>
      </c>
      <c r="D5" s="54">
        <v>37877.873286324801</v>
      </c>
      <c r="E5" s="54">
        <v>31863.2327290598</v>
      </c>
      <c r="F5" s="54">
        <v>6014.6405572649601</v>
      </c>
      <c r="G5" s="54">
        <v>31863.2327290598</v>
      </c>
      <c r="H5" s="54">
        <v>0.15879034474294099</v>
      </c>
    </row>
    <row r="6" spans="1:8" ht="14.25">
      <c r="A6" s="54">
        <v>5</v>
      </c>
      <c r="B6" s="55">
        <v>16</v>
      </c>
      <c r="C6" s="54">
        <v>3249</v>
      </c>
      <c r="D6" s="54">
        <v>156304.437694872</v>
      </c>
      <c r="E6" s="54">
        <v>167396.13265213699</v>
      </c>
      <c r="F6" s="54">
        <v>-11091.694957264999</v>
      </c>
      <c r="G6" s="54">
        <v>167396.13265213699</v>
      </c>
      <c r="H6" s="54">
        <v>-7.0962124433840507E-2</v>
      </c>
    </row>
    <row r="7" spans="1:8" ht="14.25">
      <c r="A7" s="54">
        <v>6</v>
      </c>
      <c r="B7" s="55">
        <v>17</v>
      </c>
      <c r="C7" s="54">
        <v>16396</v>
      </c>
      <c r="D7" s="54">
        <v>246619.291144444</v>
      </c>
      <c r="E7" s="54">
        <v>191093.07178119701</v>
      </c>
      <c r="F7" s="54">
        <v>55526.219363247903</v>
      </c>
      <c r="G7" s="54">
        <v>191093.07178119701</v>
      </c>
      <c r="H7" s="54">
        <v>0.225149537595282</v>
      </c>
    </row>
    <row r="8" spans="1:8" ht="14.25">
      <c r="A8" s="54">
        <v>7</v>
      </c>
      <c r="B8" s="55">
        <v>18</v>
      </c>
      <c r="C8" s="54">
        <v>39218</v>
      </c>
      <c r="D8" s="54">
        <v>122653.364654701</v>
      </c>
      <c r="E8" s="54">
        <v>111016.07391453</v>
      </c>
      <c r="F8" s="54">
        <v>11637.2907401709</v>
      </c>
      <c r="G8" s="54">
        <v>111016.07391453</v>
      </c>
      <c r="H8" s="54">
        <v>9.4879506754117604E-2</v>
      </c>
    </row>
    <row r="9" spans="1:8" ht="14.25">
      <c r="A9" s="54">
        <v>8</v>
      </c>
      <c r="B9" s="55">
        <v>19</v>
      </c>
      <c r="C9" s="54">
        <v>18876</v>
      </c>
      <c r="D9" s="54">
        <v>84446.801312820506</v>
      </c>
      <c r="E9" s="54">
        <v>73358.360888034207</v>
      </c>
      <c r="F9" s="54">
        <v>11088.4404247863</v>
      </c>
      <c r="G9" s="54">
        <v>73358.360888034207</v>
      </c>
      <c r="H9" s="54">
        <v>0.131306813904186</v>
      </c>
    </row>
    <row r="10" spans="1:8" ht="14.25">
      <c r="A10" s="54">
        <v>9</v>
      </c>
      <c r="B10" s="55">
        <v>21</v>
      </c>
      <c r="C10" s="54">
        <v>250190</v>
      </c>
      <c r="D10" s="54">
        <v>903421.31700000004</v>
      </c>
      <c r="E10" s="54">
        <v>849341.522</v>
      </c>
      <c r="F10" s="54">
        <v>54079.794999999998</v>
      </c>
      <c r="G10" s="54">
        <v>849341.522</v>
      </c>
      <c r="H10" s="54">
        <v>5.9861101329314798E-2</v>
      </c>
    </row>
    <row r="11" spans="1:8" ht="14.25">
      <c r="A11" s="54">
        <v>10</v>
      </c>
      <c r="B11" s="55">
        <v>22</v>
      </c>
      <c r="C11" s="54">
        <v>34488</v>
      </c>
      <c r="D11" s="54">
        <v>393724.52874615398</v>
      </c>
      <c r="E11" s="54">
        <v>345305.63791538501</v>
      </c>
      <c r="F11" s="54">
        <v>48418.890830769204</v>
      </c>
      <c r="G11" s="54">
        <v>345305.63791538501</v>
      </c>
      <c r="H11" s="54">
        <v>0.12297656685237</v>
      </c>
    </row>
    <row r="12" spans="1:8" ht="14.25">
      <c r="A12" s="54">
        <v>11</v>
      </c>
      <c r="B12" s="55">
        <v>23</v>
      </c>
      <c r="C12" s="54">
        <v>273086.36800000002</v>
      </c>
      <c r="D12" s="54">
        <v>1666598.2997658099</v>
      </c>
      <c r="E12" s="54">
        <v>1423180.9288316199</v>
      </c>
      <c r="F12" s="54">
        <v>243417.37093418799</v>
      </c>
      <c r="G12" s="54">
        <v>1423180.9288316199</v>
      </c>
      <c r="H12" s="54">
        <v>0.14605641381512999</v>
      </c>
    </row>
    <row r="13" spans="1:8" ht="14.25">
      <c r="A13" s="54">
        <v>12</v>
      </c>
      <c r="B13" s="55">
        <v>24</v>
      </c>
      <c r="C13" s="54">
        <v>19148</v>
      </c>
      <c r="D13" s="54">
        <v>451471.62721196603</v>
      </c>
      <c r="E13" s="54">
        <v>401143.795075214</v>
      </c>
      <c r="F13" s="54">
        <v>50327.832136752098</v>
      </c>
      <c r="G13" s="54">
        <v>401143.795075214</v>
      </c>
      <c r="H13" s="54">
        <v>0.11147507197196101</v>
      </c>
    </row>
    <row r="14" spans="1:8" ht="14.25">
      <c r="A14" s="54">
        <v>13</v>
      </c>
      <c r="B14" s="55">
        <v>25</v>
      </c>
      <c r="C14" s="54">
        <v>65290</v>
      </c>
      <c r="D14" s="54">
        <v>732004.26049999997</v>
      </c>
      <c r="E14" s="54">
        <v>693849.62120000005</v>
      </c>
      <c r="F14" s="54">
        <v>38154.639300000003</v>
      </c>
      <c r="G14" s="54">
        <v>693849.62120000005</v>
      </c>
      <c r="H14" s="54">
        <v>5.2123520802922998E-2</v>
      </c>
    </row>
    <row r="15" spans="1:8" ht="14.25">
      <c r="A15" s="54">
        <v>14</v>
      </c>
      <c r="B15" s="55">
        <v>26</v>
      </c>
      <c r="C15" s="54">
        <v>67747</v>
      </c>
      <c r="D15" s="54">
        <v>333342.281858959</v>
      </c>
      <c r="E15" s="54">
        <v>290977.99591921899</v>
      </c>
      <c r="F15" s="54">
        <v>42364.285939739799</v>
      </c>
      <c r="G15" s="54">
        <v>290977.99591921899</v>
      </c>
      <c r="H15" s="54">
        <v>0.12708944602972599</v>
      </c>
    </row>
    <row r="16" spans="1:8" ht="14.25">
      <c r="A16" s="54">
        <v>15</v>
      </c>
      <c r="B16" s="55">
        <v>27</v>
      </c>
      <c r="C16" s="54">
        <v>211609.32</v>
      </c>
      <c r="D16" s="54">
        <v>1192390.0429168099</v>
      </c>
      <c r="E16" s="54">
        <v>1045317.25035929</v>
      </c>
      <c r="F16" s="54">
        <v>147072.79255752201</v>
      </c>
      <c r="G16" s="54">
        <v>1045317.25035929</v>
      </c>
      <c r="H16" s="54">
        <v>0.123342855327569</v>
      </c>
    </row>
    <row r="17" spans="1:8" ht="14.25">
      <c r="A17" s="54">
        <v>16</v>
      </c>
      <c r="B17" s="55">
        <v>29</v>
      </c>
      <c r="C17" s="54">
        <v>189118</v>
      </c>
      <c r="D17" s="54">
        <v>2241672.8850717898</v>
      </c>
      <c r="E17" s="54">
        <v>2066021.99006581</v>
      </c>
      <c r="F17" s="54">
        <v>175650.89500598301</v>
      </c>
      <c r="G17" s="54">
        <v>2066021.99006581</v>
      </c>
      <c r="H17" s="54">
        <v>7.8357059219350503E-2</v>
      </c>
    </row>
    <row r="18" spans="1:8" ht="14.25">
      <c r="A18" s="54">
        <v>17</v>
      </c>
      <c r="B18" s="55">
        <v>31</v>
      </c>
      <c r="C18" s="54">
        <v>51446.385999999999</v>
      </c>
      <c r="D18" s="54">
        <v>319590.41405322601</v>
      </c>
      <c r="E18" s="54">
        <v>269347.467101346</v>
      </c>
      <c r="F18" s="54">
        <v>50242.9469518798</v>
      </c>
      <c r="G18" s="54">
        <v>269347.467101346</v>
      </c>
      <c r="H18" s="54">
        <v>0.15721043167306101</v>
      </c>
    </row>
    <row r="19" spans="1:8" ht="14.25">
      <c r="A19" s="54">
        <v>18</v>
      </c>
      <c r="B19" s="55">
        <v>32</v>
      </c>
      <c r="C19" s="54">
        <v>14044.630999999999</v>
      </c>
      <c r="D19" s="54">
        <v>222440.66017639401</v>
      </c>
      <c r="E19" s="54">
        <v>201574.09365474101</v>
      </c>
      <c r="F19" s="54">
        <v>20866.566521652399</v>
      </c>
      <c r="G19" s="54">
        <v>201574.09365474101</v>
      </c>
      <c r="H19" s="54">
        <v>9.3807339472492896E-2</v>
      </c>
    </row>
    <row r="20" spans="1:8" ht="14.25">
      <c r="A20" s="54">
        <v>19</v>
      </c>
      <c r="B20" s="55">
        <v>33</v>
      </c>
      <c r="C20" s="54">
        <v>73489.574999999997</v>
      </c>
      <c r="D20" s="54">
        <v>626295.30749705003</v>
      </c>
      <c r="E20" s="54">
        <v>525120.12332288502</v>
      </c>
      <c r="F20" s="54">
        <v>101175.184174165</v>
      </c>
      <c r="G20" s="54">
        <v>525120.12332288502</v>
      </c>
      <c r="H20" s="54">
        <v>0.161545492937677</v>
      </c>
    </row>
    <row r="21" spans="1:8" ht="14.25">
      <c r="A21" s="54">
        <v>20</v>
      </c>
      <c r="B21" s="55">
        <v>34</v>
      </c>
      <c r="C21" s="54">
        <v>49995.105000000003</v>
      </c>
      <c r="D21" s="54">
        <v>234454.87774526901</v>
      </c>
      <c r="E21" s="54">
        <v>168485.43434344299</v>
      </c>
      <c r="F21" s="54">
        <v>65969.443401825803</v>
      </c>
      <c r="G21" s="54">
        <v>168485.43434344299</v>
      </c>
      <c r="H21" s="54">
        <v>0.28137372971826302</v>
      </c>
    </row>
    <row r="22" spans="1:8" ht="14.25">
      <c r="A22" s="54">
        <v>21</v>
      </c>
      <c r="B22" s="55">
        <v>35</v>
      </c>
      <c r="C22" s="54">
        <v>42136.004000000001</v>
      </c>
      <c r="D22" s="54">
        <v>898285.486651327</v>
      </c>
      <c r="E22" s="54">
        <v>860982.51384944201</v>
      </c>
      <c r="F22" s="54">
        <v>37302.972801885197</v>
      </c>
      <c r="G22" s="54">
        <v>860982.51384944201</v>
      </c>
      <c r="H22" s="54">
        <v>4.1526856835843E-2</v>
      </c>
    </row>
    <row r="23" spans="1:8" ht="14.25">
      <c r="A23" s="54">
        <v>22</v>
      </c>
      <c r="B23" s="55">
        <v>36</v>
      </c>
      <c r="C23" s="54">
        <v>141753.86600000001</v>
      </c>
      <c r="D23" s="54">
        <v>661035.99117345095</v>
      </c>
      <c r="E23" s="54">
        <v>556892.45530213998</v>
      </c>
      <c r="F23" s="54">
        <v>104143.535871311</v>
      </c>
      <c r="G23" s="54">
        <v>556892.45530213998</v>
      </c>
      <c r="H23" s="54">
        <v>0.15754593889273499</v>
      </c>
    </row>
    <row r="24" spans="1:8" ht="14.25">
      <c r="A24" s="54">
        <v>23</v>
      </c>
      <c r="B24" s="55">
        <v>37</v>
      </c>
      <c r="C24" s="54">
        <v>198436.26</v>
      </c>
      <c r="D24" s="54">
        <v>1302708.61378319</v>
      </c>
      <c r="E24" s="54">
        <v>1092729.4420272601</v>
      </c>
      <c r="F24" s="54">
        <v>209979.17175592401</v>
      </c>
      <c r="G24" s="54">
        <v>1092729.4420272601</v>
      </c>
      <c r="H24" s="54">
        <v>0.16118659962347601</v>
      </c>
    </row>
    <row r="25" spans="1:8" ht="14.25">
      <c r="A25" s="54">
        <v>24</v>
      </c>
      <c r="B25" s="55">
        <v>38</v>
      </c>
      <c r="C25" s="54">
        <v>200494.35200000001</v>
      </c>
      <c r="D25" s="54">
        <v>870484.46579016</v>
      </c>
      <c r="E25" s="54">
        <v>843011.45753539796</v>
      </c>
      <c r="F25" s="54">
        <v>27473.0082547614</v>
      </c>
      <c r="G25" s="54">
        <v>843011.45753539796</v>
      </c>
      <c r="H25" s="54">
        <v>3.15605956618921E-2</v>
      </c>
    </row>
    <row r="26" spans="1:8" ht="14.25">
      <c r="A26" s="54">
        <v>25</v>
      </c>
      <c r="B26" s="55">
        <v>39</v>
      </c>
      <c r="C26" s="54">
        <v>112119.727</v>
      </c>
      <c r="D26" s="54">
        <v>136055.279074124</v>
      </c>
      <c r="E26" s="54">
        <v>105242.951465632</v>
      </c>
      <c r="F26" s="54">
        <v>30812.3276084926</v>
      </c>
      <c r="G26" s="54">
        <v>105242.951465632</v>
      </c>
      <c r="H26" s="54">
        <v>0.22646918089599199</v>
      </c>
    </row>
    <row r="27" spans="1:8" ht="14.25">
      <c r="A27" s="54">
        <v>26</v>
      </c>
      <c r="B27" s="55">
        <v>40</v>
      </c>
      <c r="C27" s="54">
        <v>47</v>
      </c>
      <c r="D27" s="54">
        <v>151.17160000000001</v>
      </c>
      <c r="E27" s="54">
        <v>119.7924</v>
      </c>
      <c r="F27" s="54">
        <v>31.379200000000001</v>
      </c>
      <c r="G27" s="54">
        <v>119.7924</v>
      </c>
      <c r="H27" s="54">
        <v>0.20757338018516699</v>
      </c>
    </row>
    <row r="28" spans="1:8" ht="14.25">
      <c r="A28" s="54">
        <v>27</v>
      </c>
      <c r="B28" s="55">
        <v>42</v>
      </c>
      <c r="C28" s="54">
        <v>9155.4220000000005</v>
      </c>
      <c r="D28" s="54">
        <v>141102.00690000001</v>
      </c>
      <c r="E28" s="54">
        <v>121704.7249</v>
      </c>
      <c r="F28" s="54">
        <v>19397.281999999999</v>
      </c>
      <c r="G28" s="54">
        <v>121704.7249</v>
      </c>
      <c r="H28" s="54">
        <v>0.13746992283211801</v>
      </c>
    </row>
    <row r="29" spans="1:8" ht="14.25">
      <c r="A29" s="54">
        <v>28</v>
      </c>
      <c r="B29" s="55">
        <v>75</v>
      </c>
      <c r="C29" s="54">
        <v>495</v>
      </c>
      <c r="D29" s="54">
        <v>266228.20512820501</v>
      </c>
      <c r="E29" s="54">
        <v>249284.68965812001</v>
      </c>
      <c r="F29" s="54">
        <v>16943.515470085498</v>
      </c>
      <c r="G29" s="54">
        <v>249284.68965812001</v>
      </c>
      <c r="H29" s="54">
        <v>6.3642826506403197E-2</v>
      </c>
    </row>
    <row r="30" spans="1:8" ht="14.25">
      <c r="A30" s="54">
        <v>29</v>
      </c>
      <c r="B30" s="55">
        <v>76</v>
      </c>
      <c r="C30" s="54">
        <v>1891</v>
      </c>
      <c r="D30" s="54">
        <v>394078.37939401699</v>
      </c>
      <c r="E30" s="54">
        <v>372665.71081025602</v>
      </c>
      <c r="F30" s="54">
        <v>21412.6685837607</v>
      </c>
      <c r="G30" s="54">
        <v>372665.71081025602</v>
      </c>
      <c r="H30" s="54">
        <v>5.4336065370263198E-2</v>
      </c>
    </row>
    <row r="31" spans="1:8" ht="14.25">
      <c r="A31" s="54">
        <v>30</v>
      </c>
      <c r="B31" s="55">
        <v>99</v>
      </c>
      <c r="C31" s="54">
        <v>37</v>
      </c>
      <c r="D31" s="54">
        <v>28563.7392784207</v>
      </c>
      <c r="E31" s="54">
        <v>25757.869798048599</v>
      </c>
      <c r="F31" s="54">
        <v>2805.8694803721401</v>
      </c>
      <c r="G31" s="54">
        <v>25757.869798048599</v>
      </c>
      <c r="H31" s="54">
        <v>9.8231868489708205E-2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2013-08-12T00:18:00Z</dcterms:modified>
</cp:coreProperties>
</file>