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<sst xmlns="http://schemas.openxmlformats.org/spreadsheetml/2006/main" count="114" uniqueCount="71">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</sst>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charset val="1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97" Type="http://schemas.openxmlformats.org/officeDocument/2006/relationships/hyperlink" Target="cid:5b549447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9465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9465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14391110.685900001</v>
      </c>
      <c r="F3" s="25">
        <f>RA!I7</f>
        <v>1439151.7788</v>
      </c>
      <c r="G3" s="16">
        <f>E3-F3</f>
        <v>12951958.907100001</v>
      </c>
      <c r="H3" s="27">
        <f>RA!J7</f>
        <v>10.000282884420001</v>
      </c>
      <c r="I3" s="20">
        <f>SUM(I4:I39)</f>
        <v>14539250.818522453</v>
      </c>
      <c r="J3" s="21">
        <f>SUM(J4:J39)</f>
        <v>13082402.297654526</v>
      </c>
      <c r="K3" s="22">
        <f>E3-I3</f>
        <v>-148140.13262245245</v>
      </c>
      <c r="L3" s="22">
        <f>G3-J3</f>
        <v>-130443.39055452496</v>
      </c>
    </row>
    <row r="4" spans="1:12">
      <c r="A4" s="59">
        <f>RA!A8</f>
        <v>41491</v>
      </c>
      <c r="B4" s="12">
        <v>12</v>
      </c>
      <c r="C4" s="56" t="s">
        <v>6</v>
      </c>
      <c r="D4" s="56"/>
      <c r="E4" s="15">
        <f>RA!D8</f>
        <v>462506.3113</v>
      </c>
      <c r="F4" s="25">
        <f>RA!I8</f>
        <v>92832.170599999998</v>
      </c>
      <c r="G4" s="16">
        <f t="shared" ref="G4:G39" si="0">E4-F4</f>
        <v>369674.14069999999</v>
      </c>
      <c r="H4" s="27">
        <f>RA!J8</f>
        <v>20.071546772858099</v>
      </c>
      <c r="I4" s="20">
        <f>VLOOKUP(B4,RMS!B:D,3,FALSE)</f>
        <v>466387.53027008497</v>
      </c>
      <c r="J4" s="21">
        <f>VLOOKUP(B4,RMS!B:E,4,FALSE)</f>
        <v>372634.72845213697</v>
      </c>
      <c r="K4" s="22">
        <f t="shared" ref="K4:K39" si="1">E4-I4</f>
        <v>-3881.2189700849704</v>
      </c>
      <c r="L4" s="22">
        <f t="shared" ref="L4:L39" si="2">G4-J4</f>
        <v>-2960.5877521369839</v>
      </c>
    </row>
    <row r="5" spans="1:12">
      <c r="A5" s="59"/>
      <c r="B5" s="12">
        <v>13</v>
      </c>
      <c r="C5" s="56" t="s">
        <v>7</v>
      </c>
      <c r="D5" s="56"/>
      <c r="E5" s="15">
        <f>RA!D9</f>
        <v>95789.736199999999</v>
      </c>
      <c r="F5" s="25">
        <f>RA!I9</f>
        <v>19368.5798</v>
      </c>
      <c r="G5" s="16">
        <f t="shared" si="0"/>
        <v>76421.156400000007</v>
      </c>
      <c r="H5" s="27">
        <f>RA!J9</f>
        <v>20.219890531445099</v>
      </c>
      <c r="I5" s="20">
        <f>VLOOKUP(B5,RMS!B:D,3,FALSE)</f>
        <v>96786.819423046705</v>
      </c>
      <c r="J5" s="21">
        <f>VLOOKUP(B5,RMS!B:E,4,FALSE)</f>
        <v>77239.7111917328</v>
      </c>
      <c r="K5" s="22">
        <f t="shared" si="1"/>
        <v>-997.08322304670583</v>
      </c>
      <c r="L5" s="22">
        <f t="shared" si="2"/>
        <v>-818.55479173279309</v>
      </c>
    </row>
    <row r="6" spans="1:12">
      <c r="A6" s="59"/>
      <c r="B6" s="12">
        <v>14</v>
      </c>
      <c r="C6" s="56" t="s">
        <v>8</v>
      </c>
      <c r="D6" s="56"/>
      <c r="E6" s="15">
        <f>RA!D10</f>
        <v>138081.3493</v>
      </c>
      <c r="F6" s="25">
        <f>RA!I10</f>
        <v>32299.047900000001</v>
      </c>
      <c r="G6" s="16">
        <f t="shared" si="0"/>
        <v>105782.3014</v>
      </c>
      <c r="H6" s="27">
        <f>RA!J10</f>
        <v>23.391318279940901</v>
      </c>
      <c r="I6" s="20">
        <f>VLOOKUP(B6,RMS!B:D,3,FALSE)</f>
        <v>140299.98344615399</v>
      </c>
      <c r="J6" s="21">
        <f>VLOOKUP(B6,RMS!B:E,4,FALSE)</f>
        <v>107615.045668376</v>
      </c>
      <c r="K6" s="22">
        <f t="shared" si="1"/>
        <v>-2218.6341461539851</v>
      </c>
      <c r="L6" s="22">
        <f t="shared" si="2"/>
        <v>-1832.7442683760019</v>
      </c>
    </row>
    <row r="7" spans="1:12">
      <c r="A7" s="59"/>
      <c r="B7" s="12">
        <v>15</v>
      </c>
      <c r="C7" s="56" t="s">
        <v>9</v>
      </c>
      <c r="D7" s="56"/>
      <c r="E7" s="15">
        <f>RA!D11</f>
        <v>39162.207799999996</v>
      </c>
      <c r="F7" s="25">
        <f>RA!I11</f>
        <v>6910.1572999999999</v>
      </c>
      <c r="G7" s="16">
        <f t="shared" si="0"/>
        <v>32252.050499999998</v>
      </c>
      <c r="H7" s="27">
        <f>RA!J11</f>
        <v>17.6449635712316</v>
      </c>
      <c r="I7" s="20">
        <f>VLOOKUP(B7,RMS!B:D,3,FALSE)</f>
        <v>39379.528484615403</v>
      </c>
      <c r="J7" s="21">
        <f>VLOOKUP(B7,RMS!B:E,4,FALSE)</f>
        <v>32426.388176923101</v>
      </c>
      <c r="K7" s="22">
        <f t="shared" si="1"/>
        <v>-217.32068461540621</v>
      </c>
      <c r="L7" s="22">
        <f t="shared" si="2"/>
        <v>-174.33767692310357</v>
      </c>
    </row>
    <row r="8" spans="1:12">
      <c r="A8" s="59"/>
      <c r="B8" s="12">
        <v>16</v>
      </c>
      <c r="C8" s="56" t="s">
        <v>10</v>
      </c>
      <c r="D8" s="56"/>
      <c r="E8" s="15">
        <f>RA!D12</f>
        <v>116094.28479999999</v>
      </c>
      <c r="F8" s="25">
        <f>RA!I12</f>
        <v>8031.4769999999999</v>
      </c>
      <c r="G8" s="16">
        <f t="shared" si="0"/>
        <v>108062.8078</v>
      </c>
      <c r="H8" s="27">
        <f>RA!J12</f>
        <v>6.9180640664922697</v>
      </c>
      <c r="I8" s="20">
        <f>VLOOKUP(B8,RMS!B:D,3,FALSE)</f>
        <v>116784.207584615</v>
      </c>
      <c r="J8" s="21">
        <f>VLOOKUP(B8,RMS!B:E,4,FALSE)</f>
        <v>108727.795212821</v>
      </c>
      <c r="K8" s="22">
        <f t="shared" si="1"/>
        <v>-689.92278461500246</v>
      </c>
      <c r="L8" s="22">
        <f t="shared" si="2"/>
        <v>-664.98741282100673</v>
      </c>
    </row>
    <row r="9" spans="1:12">
      <c r="A9" s="59"/>
      <c r="B9" s="12">
        <v>17</v>
      </c>
      <c r="C9" s="56" t="s">
        <v>11</v>
      </c>
      <c r="D9" s="56"/>
      <c r="E9" s="15">
        <f>RA!D13</f>
        <v>260214.5528</v>
      </c>
      <c r="F9" s="25">
        <f>RA!I13</f>
        <v>62499.011200000001</v>
      </c>
      <c r="G9" s="16">
        <f t="shared" si="0"/>
        <v>197715.5416</v>
      </c>
      <c r="H9" s="27">
        <f>RA!J13</f>
        <v>24.018261287652301</v>
      </c>
      <c r="I9" s="20">
        <f>VLOOKUP(B9,RMS!B:D,3,FALSE)</f>
        <v>263150.106574359</v>
      </c>
      <c r="J9" s="21">
        <f>VLOOKUP(B9,RMS!B:E,4,FALSE)</f>
        <v>199888.124595726</v>
      </c>
      <c r="K9" s="22">
        <f t="shared" si="1"/>
        <v>-2935.5537743589957</v>
      </c>
      <c r="L9" s="22">
        <f t="shared" si="2"/>
        <v>-2172.5829957259994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126000.2497</v>
      </c>
      <c r="F10" s="25">
        <f>RA!I14</f>
        <v>4527.4584000000004</v>
      </c>
      <c r="G10" s="16">
        <f t="shared" si="0"/>
        <v>121472.7913</v>
      </c>
      <c r="H10" s="27">
        <f>RA!J14</f>
        <v>3.5932138315437001</v>
      </c>
      <c r="I10" s="20">
        <f>VLOOKUP(B10,RMS!B:D,3,FALSE)</f>
        <v>128414.848199145</v>
      </c>
      <c r="J10" s="21">
        <f>VLOOKUP(B10,RMS!B:E,4,FALSE)</f>
        <v>123866.8285</v>
      </c>
      <c r="K10" s="22">
        <f t="shared" si="1"/>
        <v>-2414.598499144995</v>
      </c>
      <c r="L10" s="22">
        <f t="shared" si="2"/>
        <v>-2394.0372000000061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78729.306200000006</v>
      </c>
      <c r="F11" s="25">
        <f>RA!I15</f>
        <v>6427.3528999999999</v>
      </c>
      <c r="G11" s="16">
        <f t="shared" si="0"/>
        <v>72301.953300000008</v>
      </c>
      <c r="H11" s="27">
        <f>RA!J15</f>
        <v>8.1638632552816794</v>
      </c>
      <c r="I11" s="20">
        <f>VLOOKUP(B11,RMS!B:D,3,FALSE)</f>
        <v>79550.310194017104</v>
      </c>
      <c r="J11" s="21">
        <f>VLOOKUP(B11,RMS!B:E,4,FALSE)</f>
        <v>73058.329542734995</v>
      </c>
      <c r="K11" s="22">
        <f t="shared" si="1"/>
        <v>-821.00399401709728</v>
      </c>
      <c r="L11" s="22">
        <f t="shared" si="2"/>
        <v>-756.37624273498659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825419.8419</v>
      </c>
      <c r="F12" s="25">
        <f>RA!I16</f>
        <v>16842.629700000001</v>
      </c>
      <c r="G12" s="16">
        <f t="shared" si="0"/>
        <v>808577.21219999995</v>
      </c>
      <c r="H12" s="27">
        <f>RA!J16</f>
        <v>2.0404924675945102</v>
      </c>
      <c r="I12" s="20">
        <f>VLOOKUP(B12,RMS!B:D,3,FALSE)</f>
        <v>834656.39320000005</v>
      </c>
      <c r="J12" s="21">
        <f>VLOOKUP(B12,RMS!B:E,4,FALSE)</f>
        <v>817212.48620000004</v>
      </c>
      <c r="K12" s="22">
        <f t="shared" si="1"/>
        <v>-9236.5513000000501</v>
      </c>
      <c r="L12" s="22">
        <f t="shared" si="2"/>
        <v>-8635.2740000000922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347269.32150000002</v>
      </c>
      <c r="F13" s="25">
        <f>RA!I17</f>
        <v>44347.940600000002</v>
      </c>
      <c r="G13" s="16">
        <f t="shared" si="0"/>
        <v>302921.38089999999</v>
      </c>
      <c r="H13" s="27">
        <f>RA!J17</f>
        <v>12.770474630020001</v>
      </c>
      <c r="I13" s="20">
        <f>VLOOKUP(B13,RMS!B:D,3,FALSE)</f>
        <v>352858.30954615399</v>
      </c>
      <c r="J13" s="21">
        <f>VLOOKUP(B13,RMS!B:E,4,FALSE)</f>
        <v>307252.63441538502</v>
      </c>
      <c r="K13" s="22">
        <f t="shared" si="1"/>
        <v>-5588.9880461539724</v>
      </c>
      <c r="L13" s="22">
        <f t="shared" si="2"/>
        <v>-4331.2535153850331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1504874.4754999999</v>
      </c>
      <c r="F14" s="25">
        <f>RA!I18</f>
        <v>148063.3878</v>
      </c>
      <c r="G14" s="16">
        <f t="shared" si="0"/>
        <v>1356811.0877</v>
      </c>
      <c r="H14" s="27">
        <f>RA!J18</f>
        <v>9.8389194720579898</v>
      </c>
      <c r="I14" s="20">
        <f>VLOOKUP(B14,RMS!B:D,3,FALSE)</f>
        <v>1519435.6847564101</v>
      </c>
      <c r="J14" s="21">
        <f>VLOOKUP(B14,RMS!B:E,4,FALSE)</f>
        <v>1369807.14631282</v>
      </c>
      <c r="K14" s="22">
        <f t="shared" si="1"/>
        <v>-14561.209256410133</v>
      </c>
      <c r="L14" s="22">
        <f t="shared" si="2"/>
        <v>-12996.058612819994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393297.43680000002</v>
      </c>
      <c r="F15" s="25">
        <f>RA!I19</f>
        <v>40644.972900000001</v>
      </c>
      <c r="G15" s="16">
        <f t="shared" si="0"/>
        <v>352652.46390000003</v>
      </c>
      <c r="H15" s="27">
        <f>RA!J19</f>
        <v>10.334410829295299</v>
      </c>
      <c r="I15" s="20">
        <f>VLOOKUP(B15,RMS!B:D,3,FALSE)</f>
        <v>398096.97011453001</v>
      </c>
      <c r="J15" s="21">
        <f>VLOOKUP(B15,RMS!B:E,4,FALSE)</f>
        <v>356998.18623418798</v>
      </c>
      <c r="K15" s="22">
        <f t="shared" si="1"/>
        <v>-4799.533314529981</v>
      </c>
      <c r="L15" s="22">
        <f t="shared" si="2"/>
        <v>-4345.7223341879435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764899.76950000005</v>
      </c>
      <c r="F16" s="25">
        <f>RA!I20</f>
        <v>28993.834500000001</v>
      </c>
      <c r="G16" s="16">
        <f t="shared" si="0"/>
        <v>735905.93500000006</v>
      </c>
      <c r="H16" s="27">
        <f>RA!J20</f>
        <v>3.7905403630795602</v>
      </c>
      <c r="I16" s="20">
        <f>VLOOKUP(B16,RMS!B:D,3,FALSE)</f>
        <v>773382.80079999997</v>
      </c>
      <c r="J16" s="21">
        <f>VLOOKUP(B16,RMS!B:E,4,FALSE)</f>
        <v>744936.02179999999</v>
      </c>
      <c r="K16" s="22">
        <f t="shared" si="1"/>
        <v>-8483.0312999999151</v>
      </c>
      <c r="L16" s="22">
        <f t="shared" si="2"/>
        <v>-9030.0867999999318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308601.95539999998</v>
      </c>
      <c r="F17" s="25">
        <f>RA!I21</f>
        <v>22771.268</v>
      </c>
      <c r="G17" s="16">
        <f t="shared" si="0"/>
        <v>285830.6874</v>
      </c>
      <c r="H17" s="27">
        <f>RA!J21</f>
        <v>7.3788476066150004</v>
      </c>
      <c r="I17" s="20">
        <f>VLOOKUP(B17,RMS!B:D,3,FALSE)</f>
        <v>311151.245400129</v>
      </c>
      <c r="J17" s="21">
        <f>VLOOKUP(B17,RMS!B:E,4,FALSE)</f>
        <v>288214.76042509603</v>
      </c>
      <c r="K17" s="22">
        <f t="shared" si="1"/>
        <v>-2549.2900001290254</v>
      </c>
      <c r="L17" s="22">
        <f t="shared" si="2"/>
        <v>-2384.0730250960332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1106411.5109000001</v>
      </c>
      <c r="F18" s="25">
        <f>RA!I22</f>
        <v>129715.8226</v>
      </c>
      <c r="G18" s="16">
        <f t="shared" si="0"/>
        <v>976695.68830000015</v>
      </c>
      <c r="H18" s="27">
        <f>RA!J22</f>
        <v>11.724012387984301</v>
      </c>
      <c r="I18" s="20">
        <f>VLOOKUP(B18,RMS!B:D,3,FALSE)</f>
        <v>1118505.4954230101</v>
      </c>
      <c r="J18" s="21">
        <f>VLOOKUP(B18,RMS!B:E,4,FALSE)</f>
        <v>987282.89424955798</v>
      </c>
      <c r="K18" s="22">
        <f t="shared" si="1"/>
        <v>-12093.984523009975</v>
      </c>
      <c r="L18" s="22">
        <f t="shared" si="2"/>
        <v>-10587.205949557829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2247554.0625</v>
      </c>
      <c r="F19" s="25">
        <f>RA!I23</f>
        <v>133919.05540000001</v>
      </c>
      <c r="G19" s="16">
        <f t="shared" si="0"/>
        <v>2113635.0071</v>
      </c>
      <c r="H19" s="27">
        <f>RA!J23</f>
        <v>5.9584353335215896</v>
      </c>
      <c r="I19" s="20">
        <f>VLOOKUP(B19,RMS!B:D,3,FALSE)</f>
        <v>2266627.6434538499</v>
      </c>
      <c r="J19" s="21">
        <f>VLOOKUP(B19,RMS!B:E,4,FALSE)</f>
        <v>2130984.4270265</v>
      </c>
      <c r="K19" s="22">
        <f t="shared" si="1"/>
        <v>-19073.580953849945</v>
      </c>
      <c r="L19" s="22">
        <f t="shared" si="2"/>
        <v>-17349.419926499948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285494.60259999998</v>
      </c>
      <c r="F20" s="25">
        <f>RA!I24</f>
        <v>47766.698100000001</v>
      </c>
      <c r="G20" s="16">
        <f t="shared" si="0"/>
        <v>237727.90449999998</v>
      </c>
      <c r="H20" s="27">
        <f>RA!J24</f>
        <v>16.731208809199401</v>
      </c>
      <c r="I20" s="20">
        <f>VLOOKUP(B20,RMS!B:D,3,FALSE)</f>
        <v>288353.57487686299</v>
      </c>
      <c r="J20" s="21">
        <f>VLOOKUP(B20,RMS!B:E,4,FALSE)</f>
        <v>240056.658536142</v>
      </c>
      <c r="K20" s="22">
        <f t="shared" si="1"/>
        <v>-2858.9722768630018</v>
      </c>
      <c r="L20" s="22">
        <f t="shared" si="2"/>
        <v>-2328.7540361420251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197500.45670000001</v>
      </c>
      <c r="F21" s="25">
        <f>RA!I25</f>
        <v>21258.406999999999</v>
      </c>
      <c r="G21" s="16">
        <f t="shared" si="0"/>
        <v>176242.0497</v>
      </c>
      <c r="H21" s="27">
        <f>RA!J25</f>
        <v>10.763725489653501</v>
      </c>
      <c r="I21" s="20">
        <f>VLOOKUP(B21,RMS!B:D,3,FALSE)</f>
        <v>199264.642134339</v>
      </c>
      <c r="J21" s="21">
        <f>VLOOKUP(B21,RMS!B:E,4,FALSE)</f>
        <v>177828.79234351899</v>
      </c>
      <c r="K21" s="22">
        <f t="shared" si="1"/>
        <v>-1764.1854343389859</v>
      </c>
      <c r="L21" s="22">
        <f t="shared" si="2"/>
        <v>-1586.7426435189846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546256.28760000004</v>
      </c>
      <c r="F22" s="25">
        <f>RA!I26</f>
        <v>108249.8616</v>
      </c>
      <c r="G22" s="16">
        <f t="shared" si="0"/>
        <v>438006.42600000004</v>
      </c>
      <c r="H22" s="27">
        <f>RA!J26</f>
        <v>19.816680202547499</v>
      </c>
      <c r="I22" s="20">
        <f>VLOOKUP(B22,RMS!B:D,3,FALSE)</f>
        <v>550212.14389965998</v>
      </c>
      <c r="J22" s="21">
        <f>VLOOKUP(B22,RMS!B:E,4,FALSE)</f>
        <v>441035.02083960298</v>
      </c>
      <c r="K22" s="22">
        <f t="shared" si="1"/>
        <v>-3955.8562996599358</v>
      </c>
      <c r="L22" s="22">
        <f t="shared" si="2"/>
        <v>-3028.5948396029416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225972.0422</v>
      </c>
      <c r="F23" s="25">
        <f>RA!I27</f>
        <v>63800.715100000001</v>
      </c>
      <c r="G23" s="16">
        <f t="shared" si="0"/>
        <v>162171.32709999999</v>
      </c>
      <c r="H23" s="27">
        <f>RA!J27</f>
        <v>28.233897644529101</v>
      </c>
      <c r="I23" s="20">
        <f>VLOOKUP(B23,RMS!B:D,3,FALSE)</f>
        <v>227962.56600289699</v>
      </c>
      <c r="J23" s="21">
        <f>VLOOKUP(B23,RMS!B:E,4,FALSE)</f>
        <v>163486.10960832701</v>
      </c>
      <c r="K23" s="22">
        <f t="shared" si="1"/>
        <v>-1990.5238028969907</v>
      </c>
      <c r="L23" s="22">
        <f t="shared" si="2"/>
        <v>-1314.7825083270145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832446.18949999998</v>
      </c>
      <c r="F24" s="25">
        <f>RA!I28</f>
        <v>15228.2991</v>
      </c>
      <c r="G24" s="16">
        <f t="shared" si="0"/>
        <v>817217.89040000003</v>
      </c>
      <c r="H24" s="27">
        <f>RA!J28</f>
        <v>1.8293433608179199</v>
      </c>
      <c r="I24" s="20">
        <f>VLOOKUP(B24,RMS!B:D,3,FALSE)</f>
        <v>839968.98850531003</v>
      </c>
      <c r="J24" s="21">
        <f>VLOOKUP(B24,RMS!B:E,4,FALSE)</f>
        <v>824402.43857859005</v>
      </c>
      <c r="K24" s="22">
        <f t="shared" si="1"/>
        <v>-7522.7990053100511</v>
      </c>
      <c r="L24" s="22">
        <f t="shared" si="2"/>
        <v>-7184.5481785900192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627671.63150000002</v>
      </c>
      <c r="F25" s="25">
        <f>RA!I29</f>
        <v>95113.811900000001</v>
      </c>
      <c r="G25" s="16">
        <f t="shared" si="0"/>
        <v>532557.81960000005</v>
      </c>
      <c r="H25" s="27">
        <f>RA!J29</f>
        <v>15.1534348736932</v>
      </c>
      <c r="I25" s="20">
        <f>VLOOKUP(B25,RMS!B:D,3,FALSE)</f>
        <v>632097.890924779</v>
      </c>
      <c r="J25" s="21">
        <f>VLOOKUP(B25,RMS!B:E,4,FALSE)</f>
        <v>536103.27153062494</v>
      </c>
      <c r="K25" s="22">
        <f t="shared" si="1"/>
        <v>-4426.2594247789821</v>
      </c>
      <c r="L25" s="22">
        <f t="shared" si="2"/>
        <v>-3545.4519306248985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1166359.2113999999</v>
      </c>
      <c r="F26" s="25">
        <f>RA!I30</f>
        <v>175515.25450000001</v>
      </c>
      <c r="G26" s="16">
        <f t="shared" si="0"/>
        <v>990843.95689999987</v>
      </c>
      <c r="H26" s="27">
        <f>RA!J30</f>
        <v>15.0481303516544</v>
      </c>
      <c r="I26" s="20">
        <f>VLOOKUP(B26,RMS!B:D,3,FALSE)</f>
        <v>1178559.9528433599</v>
      </c>
      <c r="J26" s="21">
        <f>VLOOKUP(B26,RMS!B:E,4,FALSE)</f>
        <v>1000441.77955122</v>
      </c>
      <c r="K26" s="22">
        <f t="shared" si="1"/>
        <v>-12200.741443359992</v>
      </c>
      <c r="L26" s="22">
        <f t="shared" si="2"/>
        <v>-9597.8226512201363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722354.75989999995</v>
      </c>
      <c r="F27" s="25">
        <f>RA!I31</f>
        <v>24797.3894</v>
      </c>
      <c r="G27" s="16">
        <f t="shared" si="0"/>
        <v>697557.37049999996</v>
      </c>
      <c r="H27" s="27">
        <f>RA!J31</f>
        <v>3.4328547102579998</v>
      </c>
      <c r="I27" s="20">
        <f>VLOOKUP(B27,RMS!B:D,3,FALSE)</f>
        <v>726272.47260870598</v>
      </c>
      <c r="J27" s="21">
        <f>VLOOKUP(B27,RMS!B:E,4,FALSE)</f>
        <v>701164.32161238894</v>
      </c>
      <c r="K27" s="22">
        <f t="shared" si="1"/>
        <v>-3917.7127087060362</v>
      </c>
      <c r="L27" s="22">
        <f t="shared" si="2"/>
        <v>-3606.9511123889824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124599.9939</v>
      </c>
      <c r="F28" s="25">
        <f>RA!I32</f>
        <v>31858.140100000001</v>
      </c>
      <c r="G28" s="16">
        <f t="shared" si="0"/>
        <v>92741.853799999997</v>
      </c>
      <c r="H28" s="27">
        <f>RA!J32</f>
        <v>25.568331990102902</v>
      </c>
      <c r="I28" s="20">
        <f>VLOOKUP(B28,RMS!B:D,3,FALSE)</f>
        <v>126089.59818745901</v>
      </c>
      <c r="J28" s="21">
        <f>VLOOKUP(B28,RMS!B:E,4,FALSE)</f>
        <v>93865.820353723801</v>
      </c>
      <c r="K28" s="22">
        <f t="shared" si="1"/>
        <v>-1489.6042874590057</v>
      </c>
      <c r="L28" s="22">
        <f t="shared" si="2"/>
        <v>-1123.9665537238034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155.19839999999999</v>
      </c>
      <c r="F29" s="25">
        <f>RA!I33</f>
        <v>33.0413</v>
      </c>
      <c r="G29" s="16">
        <f t="shared" si="0"/>
        <v>122.15709999999999</v>
      </c>
      <c r="H29" s="27">
        <f>RA!J33</f>
        <v>21.289716904298</v>
      </c>
      <c r="I29" s="20">
        <f>VLOOKUP(B29,RMS!B:D,3,FALSE)</f>
        <v>155.19829999999999</v>
      </c>
      <c r="J29" s="21">
        <f>VLOOKUP(B29,RMS!B:E,4,FALSE)</f>
        <v>122.1571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151389.24239999999</v>
      </c>
      <c r="F31" s="25">
        <f>RA!I35</f>
        <v>17137.569599999999</v>
      </c>
      <c r="G31" s="16">
        <f t="shared" si="0"/>
        <v>134251.6728</v>
      </c>
      <c r="H31" s="27">
        <f>RA!J35</f>
        <v>11.320203026526301</v>
      </c>
      <c r="I31" s="20">
        <f>VLOOKUP(B31,RMS!B:D,3,FALSE)</f>
        <v>152363.4418</v>
      </c>
      <c r="J31" s="21">
        <f>VLOOKUP(B31,RMS!B:E,4,FALSE)</f>
        <v>135059.46849999999</v>
      </c>
      <c r="K31" s="22">
        <f t="shared" si="1"/>
        <v>-974.19940000001225</v>
      </c>
      <c r="L31" s="22">
        <f t="shared" si="2"/>
        <v>-807.79569999998785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307457.46990000003</v>
      </c>
      <c r="F35" s="25">
        <f>RA!I39</f>
        <v>15442.4462</v>
      </c>
      <c r="G35" s="16">
        <f t="shared" si="0"/>
        <v>292015.02370000002</v>
      </c>
      <c r="H35" s="27">
        <f>RA!J39</f>
        <v>5.0226283996361003</v>
      </c>
      <c r="I35" s="20">
        <f>VLOOKUP(B35,RMS!B:D,3,FALSE)</f>
        <v>316502.76923076902</v>
      </c>
      <c r="J35" s="21">
        <f>VLOOKUP(B35,RMS!B:E,4,FALSE)</f>
        <v>300145.27076923102</v>
      </c>
      <c r="K35" s="22">
        <f t="shared" si="1"/>
        <v>-9045.2993307689903</v>
      </c>
      <c r="L35" s="22">
        <f t="shared" si="2"/>
        <v>-8130.2470692310017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356276.25650000002</v>
      </c>
      <c r="F36" s="25">
        <f>RA!I40</f>
        <v>20892.241099999999</v>
      </c>
      <c r="G36" s="16">
        <f t="shared" si="0"/>
        <v>335384.01540000003</v>
      </c>
      <c r="H36" s="27">
        <f>RA!J40</f>
        <v>5.8640565344550302</v>
      </c>
      <c r="I36" s="20">
        <f>VLOOKUP(B36,RMS!B:D,3,FALSE)</f>
        <v>363708.73108034203</v>
      </c>
      <c r="J36" s="21">
        <f>VLOOKUP(B36,RMS!B:E,4,FALSE)</f>
        <v>342138.44577606802</v>
      </c>
      <c r="K36" s="22">
        <f t="shared" si="1"/>
        <v>-7432.4745803420083</v>
      </c>
      <c r="L36" s="22">
        <f t="shared" si="2"/>
        <v>-6754.4303760679904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32270.971300000001</v>
      </c>
      <c r="F39" s="25">
        <f>RA!I43</f>
        <v>3863.7372</v>
      </c>
      <c r="G39" s="16">
        <f t="shared" si="0"/>
        <v>28407.234100000001</v>
      </c>
      <c r="H39" s="27">
        <f>RA!J43</f>
        <v>11.972794881448101</v>
      </c>
      <c r="I39" s="20">
        <f>VLOOKUP(B39,RMS!B:D,3,FALSE)</f>
        <v>32270.971257847399</v>
      </c>
      <c r="J39" s="21">
        <f>VLOOKUP(B39,RMS!B:E,4,FALSE)</f>
        <v>28407.234551092999</v>
      </c>
      <c r="K39" s="22">
        <f t="shared" si="1"/>
        <v>4.2152601963607594E-5</v>
      </c>
      <c r="L39" s="22">
        <f t="shared" si="2"/>
        <v>-4.5109299753676169E-4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9.25" style="1" bestFit="1" customWidth="1"/>
    <col min="17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14391110.685900001</v>
      </c>
      <c r="E7" s="39">
        <v>17459515</v>
      </c>
      <c r="F7" s="40">
        <v>82.425603952343494</v>
      </c>
      <c r="G7" s="41"/>
      <c r="H7" s="41"/>
      <c r="I7" s="39">
        <v>1439151.7788</v>
      </c>
      <c r="J7" s="40">
        <v>10.000282884420001</v>
      </c>
      <c r="K7" s="41"/>
      <c r="L7" s="41"/>
      <c r="M7" s="41"/>
      <c r="N7" s="39">
        <v>81513805.663100004</v>
      </c>
      <c r="O7" s="39">
        <v>1435345551.1858001</v>
      </c>
      <c r="P7" s="39">
        <v>992573</v>
      </c>
      <c r="Q7" s="39">
        <v>1153234</v>
      </c>
      <c r="R7" s="40">
        <v>-13.931344375902899</v>
      </c>
      <c r="S7" s="39">
        <v>14.4987932231685</v>
      </c>
      <c r="T7" s="39">
        <v>15.071643535657101</v>
      </c>
      <c r="U7" s="42">
        <v>-3.9510206378642101</v>
      </c>
    </row>
    <row r="8" spans="1:23" ht="12" thickBot="1">
      <c r="A8" s="70">
        <v>41491</v>
      </c>
      <c r="B8" s="60" t="s">
        <v>6</v>
      </c>
      <c r="C8" s="61"/>
      <c r="D8" s="43">
        <v>462506.3113</v>
      </c>
      <c r="E8" s="43">
        <v>510529</v>
      </c>
      <c r="F8" s="44">
        <v>90.5935434226067</v>
      </c>
      <c r="G8" s="45"/>
      <c r="H8" s="45"/>
      <c r="I8" s="43">
        <v>92832.170599999998</v>
      </c>
      <c r="J8" s="44">
        <v>20.071546772858099</v>
      </c>
      <c r="K8" s="45"/>
      <c r="L8" s="45"/>
      <c r="M8" s="45"/>
      <c r="N8" s="43">
        <v>2492683.8365000002</v>
      </c>
      <c r="O8" s="43">
        <v>44600977.329000004</v>
      </c>
      <c r="P8" s="43">
        <v>22450</v>
      </c>
      <c r="Q8" s="43">
        <v>26498</v>
      </c>
      <c r="R8" s="44">
        <v>-15.276624650917</v>
      </c>
      <c r="S8" s="43">
        <v>20.601617429844101</v>
      </c>
      <c r="T8" s="43">
        <v>21.599297697939502</v>
      </c>
      <c r="U8" s="46">
        <v>-4.8427278658718702</v>
      </c>
    </row>
    <row r="9" spans="1:23" ht="12" thickBot="1">
      <c r="A9" s="71"/>
      <c r="B9" s="60" t="s">
        <v>7</v>
      </c>
      <c r="C9" s="61"/>
      <c r="D9" s="43">
        <v>95789.736199999999</v>
      </c>
      <c r="E9" s="43">
        <v>123643</v>
      </c>
      <c r="F9" s="44">
        <v>77.472834046407797</v>
      </c>
      <c r="G9" s="45"/>
      <c r="H9" s="45"/>
      <c r="I9" s="43">
        <v>19368.5798</v>
      </c>
      <c r="J9" s="44">
        <v>20.219890531445099</v>
      </c>
      <c r="K9" s="45"/>
      <c r="L9" s="45"/>
      <c r="M9" s="45"/>
      <c r="N9" s="43">
        <v>516414.30910000001</v>
      </c>
      <c r="O9" s="43">
        <v>9043339.4504000004</v>
      </c>
      <c r="P9" s="43">
        <v>6382</v>
      </c>
      <c r="Q9" s="43">
        <v>7448</v>
      </c>
      <c r="R9" s="44">
        <v>-14.312567132116</v>
      </c>
      <c r="S9" s="43">
        <v>15.0093601065497</v>
      </c>
      <c r="T9" s="43">
        <v>15.6915277121375</v>
      </c>
      <c r="U9" s="46">
        <v>-4.5449479574424698</v>
      </c>
    </row>
    <row r="10" spans="1:23" ht="12" thickBot="1">
      <c r="A10" s="71"/>
      <c r="B10" s="60" t="s">
        <v>8</v>
      </c>
      <c r="C10" s="61"/>
      <c r="D10" s="43">
        <v>138081.3493</v>
      </c>
      <c r="E10" s="43">
        <v>163967</v>
      </c>
      <c r="F10" s="44">
        <v>84.212889971762607</v>
      </c>
      <c r="G10" s="45"/>
      <c r="H10" s="45"/>
      <c r="I10" s="43">
        <v>32299.047900000001</v>
      </c>
      <c r="J10" s="44">
        <v>23.391318279940901</v>
      </c>
      <c r="K10" s="45"/>
      <c r="L10" s="45"/>
      <c r="M10" s="45"/>
      <c r="N10" s="43">
        <v>782868.51139999996</v>
      </c>
      <c r="O10" s="43">
        <v>14230423.767899999</v>
      </c>
      <c r="P10" s="43">
        <v>93338</v>
      </c>
      <c r="Q10" s="43">
        <v>107329</v>
      </c>
      <c r="R10" s="44">
        <v>-13.0356194504747</v>
      </c>
      <c r="S10" s="43">
        <v>1.4793690597613001</v>
      </c>
      <c r="T10" s="43">
        <v>1.6737797575678499</v>
      </c>
      <c r="U10" s="46">
        <v>-13.1414603086213</v>
      </c>
    </row>
    <row r="11" spans="1:23" ht="12" thickBot="1">
      <c r="A11" s="71"/>
      <c r="B11" s="60" t="s">
        <v>9</v>
      </c>
      <c r="C11" s="61"/>
      <c r="D11" s="43">
        <v>39162.207799999996</v>
      </c>
      <c r="E11" s="43">
        <v>47199</v>
      </c>
      <c r="F11" s="44">
        <v>82.972537130023994</v>
      </c>
      <c r="G11" s="45"/>
      <c r="H11" s="45"/>
      <c r="I11" s="43">
        <v>6910.1572999999999</v>
      </c>
      <c r="J11" s="44">
        <v>17.6449635712316</v>
      </c>
      <c r="K11" s="45"/>
      <c r="L11" s="45"/>
      <c r="M11" s="45"/>
      <c r="N11" s="43">
        <v>204988.19440000001</v>
      </c>
      <c r="O11" s="43">
        <v>4883511.4888000004</v>
      </c>
      <c r="P11" s="43">
        <v>2382</v>
      </c>
      <c r="Q11" s="43">
        <v>2853</v>
      </c>
      <c r="R11" s="44">
        <v>-16.5089379600421</v>
      </c>
      <c r="S11" s="43">
        <v>16.4408932829555</v>
      </c>
      <c r="T11" s="43">
        <v>16.436785804416399</v>
      </c>
      <c r="U11" s="46">
        <v>2.4983305155054002E-2</v>
      </c>
    </row>
    <row r="12" spans="1:23" ht="12" thickBot="1">
      <c r="A12" s="71"/>
      <c r="B12" s="60" t="s">
        <v>10</v>
      </c>
      <c r="C12" s="61"/>
      <c r="D12" s="43">
        <v>116094.28479999999</v>
      </c>
      <c r="E12" s="43">
        <v>160443</v>
      </c>
      <c r="F12" s="44">
        <v>72.358585167317997</v>
      </c>
      <c r="G12" s="45"/>
      <c r="H12" s="45"/>
      <c r="I12" s="43">
        <v>8031.4769999999999</v>
      </c>
      <c r="J12" s="44">
        <v>6.9180640664922697</v>
      </c>
      <c r="K12" s="45"/>
      <c r="L12" s="45"/>
      <c r="M12" s="45"/>
      <c r="N12" s="43">
        <v>622663.10470000003</v>
      </c>
      <c r="O12" s="43">
        <v>18681026.132199999</v>
      </c>
      <c r="P12" s="43">
        <v>1652</v>
      </c>
      <c r="Q12" s="43">
        <v>1927</v>
      </c>
      <c r="R12" s="44">
        <v>-14.270887389725001</v>
      </c>
      <c r="S12" s="43">
        <v>70.274990799031499</v>
      </c>
      <c r="T12" s="43">
        <v>67.2361546445252</v>
      </c>
      <c r="U12" s="46">
        <v>4.3242071182856598</v>
      </c>
    </row>
    <row r="13" spans="1:23" ht="12" thickBot="1">
      <c r="A13" s="71"/>
      <c r="B13" s="60" t="s">
        <v>11</v>
      </c>
      <c r="C13" s="61"/>
      <c r="D13" s="43">
        <v>260214.5528</v>
      </c>
      <c r="E13" s="43">
        <v>326960</v>
      </c>
      <c r="F13" s="44">
        <v>79.586051137753898</v>
      </c>
      <c r="G13" s="45"/>
      <c r="H13" s="45"/>
      <c r="I13" s="43">
        <v>62499.011200000001</v>
      </c>
      <c r="J13" s="44">
        <v>24.018261287652301</v>
      </c>
      <c r="K13" s="45"/>
      <c r="L13" s="45"/>
      <c r="M13" s="45"/>
      <c r="N13" s="43">
        <v>1379000.7859</v>
      </c>
      <c r="O13" s="43">
        <v>25135337.300099999</v>
      </c>
      <c r="P13" s="43">
        <v>10902</v>
      </c>
      <c r="Q13" s="43">
        <v>12645</v>
      </c>
      <c r="R13" s="44">
        <v>-13.7841043890866</v>
      </c>
      <c r="S13" s="43">
        <v>23.8685152082187</v>
      </c>
      <c r="T13" s="43">
        <v>24.038040474495801</v>
      </c>
      <c r="U13" s="46">
        <v>-0.71024638440348598</v>
      </c>
    </row>
    <row r="14" spans="1:23" ht="12" thickBot="1">
      <c r="A14" s="71"/>
      <c r="B14" s="60" t="s">
        <v>12</v>
      </c>
      <c r="C14" s="61"/>
      <c r="D14" s="43">
        <v>126000.2497</v>
      </c>
      <c r="E14" s="43">
        <v>162363</v>
      </c>
      <c r="F14" s="44">
        <v>77.604041376422003</v>
      </c>
      <c r="G14" s="45"/>
      <c r="H14" s="45"/>
      <c r="I14" s="43">
        <v>4527.4584000000004</v>
      </c>
      <c r="J14" s="44">
        <v>3.5932138315437001</v>
      </c>
      <c r="K14" s="45"/>
      <c r="L14" s="45"/>
      <c r="M14" s="45"/>
      <c r="N14" s="43">
        <v>725553.54969999997</v>
      </c>
      <c r="O14" s="43">
        <v>14139553.272</v>
      </c>
      <c r="P14" s="43">
        <v>2634</v>
      </c>
      <c r="Q14" s="43">
        <v>3390</v>
      </c>
      <c r="R14" s="44">
        <v>-22.300884955752199</v>
      </c>
      <c r="S14" s="43">
        <v>47.836085687167802</v>
      </c>
      <c r="T14" s="43">
        <v>50.384307138643102</v>
      </c>
      <c r="U14" s="46">
        <v>-5.3269857156369298</v>
      </c>
    </row>
    <row r="15" spans="1:23" ht="12" thickBot="1">
      <c r="A15" s="71"/>
      <c r="B15" s="60" t="s">
        <v>13</v>
      </c>
      <c r="C15" s="61"/>
      <c r="D15" s="43">
        <v>78729.306200000006</v>
      </c>
      <c r="E15" s="43">
        <v>100839</v>
      </c>
      <c r="F15" s="44">
        <v>78.0742631323198</v>
      </c>
      <c r="G15" s="45"/>
      <c r="H15" s="45"/>
      <c r="I15" s="43">
        <v>6427.3528999999999</v>
      </c>
      <c r="J15" s="44">
        <v>8.1638632552816794</v>
      </c>
      <c r="K15" s="45"/>
      <c r="L15" s="45"/>
      <c r="M15" s="45"/>
      <c r="N15" s="43">
        <v>439516.12790000002</v>
      </c>
      <c r="O15" s="43">
        <v>9447067.0391000006</v>
      </c>
      <c r="P15" s="43">
        <v>3924</v>
      </c>
      <c r="Q15" s="43">
        <v>4739</v>
      </c>
      <c r="R15" s="44">
        <v>-17.197721038193698</v>
      </c>
      <c r="S15" s="43">
        <v>20.063533690112099</v>
      </c>
      <c r="T15" s="43">
        <v>20.617368157839199</v>
      </c>
      <c r="U15" s="46">
        <v>-2.7604034079002702</v>
      </c>
    </row>
    <row r="16" spans="1:23" ht="12" thickBot="1">
      <c r="A16" s="71"/>
      <c r="B16" s="60" t="s">
        <v>14</v>
      </c>
      <c r="C16" s="61"/>
      <c r="D16" s="43">
        <v>825419.8419</v>
      </c>
      <c r="E16" s="43">
        <v>966220</v>
      </c>
      <c r="F16" s="44">
        <v>85.427733011115507</v>
      </c>
      <c r="G16" s="45"/>
      <c r="H16" s="45"/>
      <c r="I16" s="43">
        <v>16842.629700000001</v>
      </c>
      <c r="J16" s="44">
        <v>2.0404924675945102</v>
      </c>
      <c r="K16" s="45"/>
      <c r="L16" s="45"/>
      <c r="M16" s="45"/>
      <c r="N16" s="43">
        <v>4638606.3706</v>
      </c>
      <c r="O16" s="43">
        <v>80573461.215299994</v>
      </c>
      <c r="P16" s="43">
        <v>70421</v>
      </c>
      <c r="Q16" s="43">
        <v>81039</v>
      </c>
      <c r="R16" s="44">
        <v>-13.102333444391</v>
      </c>
      <c r="S16" s="43">
        <v>11.721217277516701</v>
      </c>
      <c r="T16" s="43">
        <v>12.441673921198401</v>
      </c>
      <c r="U16" s="46">
        <v>-6.1466025808065803</v>
      </c>
    </row>
    <row r="17" spans="1:21" ht="12" thickBot="1">
      <c r="A17" s="71"/>
      <c r="B17" s="60" t="s">
        <v>15</v>
      </c>
      <c r="C17" s="61"/>
      <c r="D17" s="43">
        <v>347269.32150000002</v>
      </c>
      <c r="E17" s="43">
        <v>506531</v>
      </c>
      <c r="F17" s="44">
        <v>68.558355066126296</v>
      </c>
      <c r="G17" s="45"/>
      <c r="H17" s="45"/>
      <c r="I17" s="43">
        <v>44347.940600000002</v>
      </c>
      <c r="J17" s="44">
        <v>12.770474630020001</v>
      </c>
      <c r="K17" s="45"/>
      <c r="L17" s="45"/>
      <c r="M17" s="45"/>
      <c r="N17" s="43">
        <v>1999312.3762999999</v>
      </c>
      <c r="O17" s="43">
        <v>55790523.420599997</v>
      </c>
      <c r="P17" s="43">
        <v>11515</v>
      </c>
      <c r="Q17" s="43">
        <v>13541</v>
      </c>
      <c r="R17" s="44">
        <v>-14.961967358393</v>
      </c>
      <c r="S17" s="43">
        <v>30.1579957881025</v>
      </c>
      <c r="T17" s="43">
        <v>29.828939738571702</v>
      </c>
      <c r="U17" s="46">
        <v>1.09110715394604</v>
      </c>
    </row>
    <row r="18" spans="1:21" ht="12" thickBot="1">
      <c r="A18" s="71"/>
      <c r="B18" s="60" t="s">
        <v>16</v>
      </c>
      <c r="C18" s="61"/>
      <c r="D18" s="43">
        <v>1504874.4754999999</v>
      </c>
      <c r="E18" s="43">
        <v>1784118</v>
      </c>
      <c r="F18" s="44">
        <v>84.348371324094003</v>
      </c>
      <c r="G18" s="45"/>
      <c r="H18" s="45"/>
      <c r="I18" s="43">
        <v>148063.3878</v>
      </c>
      <c r="J18" s="44">
        <v>9.8389194720579898</v>
      </c>
      <c r="K18" s="45"/>
      <c r="L18" s="45"/>
      <c r="M18" s="45"/>
      <c r="N18" s="43">
        <v>8319579.9933000002</v>
      </c>
      <c r="O18" s="43">
        <v>139689234.4905</v>
      </c>
      <c r="P18" s="43">
        <v>88139</v>
      </c>
      <c r="Q18" s="43">
        <v>102430</v>
      </c>
      <c r="R18" s="44">
        <v>-13.9519671971102</v>
      </c>
      <c r="S18" s="43">
        <v>17.073877347144901</v>
      </c>
      <c r="T18" s="43">
        <v>17.226423205115701</v>
      </c>
      <c r="U18" s="46">
        <v>-0.89344590493001497</v>
      </c>
    </row>
    <row r="19" spans="1:21" ht="12" thickBot="1">
      <c r="A19" s="71"/>
      <c r="B19" s="60" t="s">
        <v>17</v>
      </c>
      <c r="C19" s="61"/>
      <c r="D19" s="43">
        <v>393297.43680000002</v>
      </c>
      <c r="E19" s="43">
        <v>521308</v>
      </c>
      <c r="F19" s="44">
        <v>75.444350901961997</v>
      </c>
      <c r="G19" s="45"/>
      <c r="H19" s="45"/>
      <c r="I19" s="43">
        <v>40644.972900000001</v>
      </c>
      <c r="J19" s="44">
        <v>10.334410829295299</v>
      </c>
      <c r="K19" s="45"/>
      <c r="L19" s="45"/>
      <c r="M19" s="45"/>
      <c r="N19" s="43">
        <v>2855103.0501000001</v>
      </c>
      <c r="O19" s="43">
        <v>50477652.516199999</v>
      </c>
      <c r="P19" s="43">
        <v>9238</v>
      </c>
      <c r="Q19" s="43">
        <v>11430</v>
      </c>
      <c r="R19" s="44">
        <v>-19.17760279965</v>
      </c>
      <c r="S19" s="43">
        <v>42.573872786317402</v>
      </c>
      <c r="T19" s="43">
        <v>52.455555100612401</v>
      </c>
      <c r="U19" s="46">
        <v>-23.210672808396399</v>
      </c>
    </row>
    <row r="20" spans="1:21" ht="12" thickBot="1">
      <c r="A20" s="71"/>
      <c r="B20" s="60" t="s">
        <v>18</v>
      </c>
      <c r="C20" s="61"/>
      <c r="D20" s="43">
        <v>764899.76950000005</v>
      </c>
      <c r="E20" s="43">
        <v>917046</v>
      </c>
      <c r="F20" s="44">
        <v>83.409095018134295</v>
      </c>
      <c r="G20" s="45"/>
      <c r="H20" s="45"/>
      <c r="I20" s="43">
        <v>28993.834500000001</v>
      </c>
      <c r="J20" s="44">
        <v>3.7905403630795602</v>
      </c>
      <c r="K20" s="45"/>
      <c r="L20" s="45"/>
      <c r="M20" s="45"/>
      <c r="N20" s="43">
        <v>4991927.8584000003</v>
      </c>
      <c r="O20" s="43">
        <v>84302851.378999993</v>
      </c>
      <c r="P20" s="43">
        <v>34003</v>
      </c>
      <c r="Q20" s="43">
        <v>40278</v>
      </c>
      <c r="R20" s="44">
        <v>-15.5792243904861</v>
      </c>
      <c r="S20" s="43">
        <v>22.495067185248399</v>
      </c>
      <c r="T20" s="43">
        <v>24.8442073340285</v>
      </c>
      <c r="U20" s="46">
        <v>-10.442912348004199</v>
      </c>
    </row>
    <row r="21" spans="1:21" ht="12" thickBot="1">
      <c r="A21" s="71"/>
      <c r="B21" s="60" t="s">
        <v>19</v>
      </c>
      <c r="C21" s="61"/>
      <c r="D21" s="43">
        <v>308601.95539999998</v>
      </c>
      <c r="E21" s="43">
        <v>393770</v>
      </c>
      <c r="F21" s="44">
        <v>78.371119028874702</v>
      </c>
      <c r="G21" s="45"/>
      <c r="H21" s="45"/>
      <c r="I21" s="43">
        <v>22771.268</v>
      </c>
      <c r="J21" s="44">
        <v>7.3788476066150004</v>
      </c>
      <c r="K21" s="45"/>
      <c r="L21" s="45"/>
      <c r="M21" s="45"/>
      <c r="N21" s="43">
        <v>1707007.9968000001</v>
      </c>
      <c r="O21" s="43">
        <v>29772527.368500002</v>
      </c>
      <c r="P21" s="43">
        <v>31645</v>
      </c>
      <c r="Q21" s="43">
        <v>37572</v>
      </c>
      <c r="R21" s="44">
        <v>-15.775045246460101</v>
      </c>
      <c r="S21" s="43">
        <v>9.75199732659188</v>
      </c>
      <c r="T21" s="43">
        <v>9.8134968966251499</v>
      </c>
      <c r="U21" s="46">
        <v>-0.63063563261620503</v>
      </c>
    </row>
    <row r="22" spans="1:21" ht="12" thickBot="1">
      <c r="A22" s="71"/>
      <c r="B22" s="60" t="s">
        <v>20</v>
      </c>
      <c r="C22" s="61"/>
      <c r="D22" s="43">
        <v>1106411.5109000001</v>
      </c>
      <c r="E22" s="43">
        <v>1015685</v>
      </c>
      <c r="F22" s="44">
        <v>108.932544135239</v>
      </c>
      <c r="G22" s="45"/>
      <c r="H22" s="45"/>
      <c r="I22" s="43">
        <v>129715.8226</v>
      </c>
      <c r="J22" s="44">
        <v>11.724012387984301</v>
      </c>
      <c r="K22" s="45"/>
      <c r="L22" s="45"/>
      <c r="M22" s="45"/>
      <c r="N22" s="43">
        <v>6117518.4823000003</v>
      </c>
      <c r="O22" s="43">
        <v>107750855.735</v>
      </c>
      <c r="P22" s="43">
        <v>77510</v>
      </c>
      <c r="Q22" s="43">
        <v>89163</v>
      </c>
      <c r="R22" s="44">
        <v>-13.069322476812101</v>
      </c>
      <c r="S22" s="43">
        <v>14.2744356973294</v>
      </c>
      <c r="T22" s="43">
        <v>14.8570956349607</v>
      </c>
      <c r="U22" s="46">
        <v>-4.0818421826673097</v>
      </c>
    </row>
    <row r="23" spans="1:21" ht="12" thickBot="1">
      <c r="A23" s="71"/>
      <c r="B23" s="60" t="s">
        <v>21</v>
      </c>
      <c r="C23" s="61"/>
      <c r="D23" s="43">
        <v>2247554.0625</v>
      </c>
      <c r="E23" s="43">
        <v>2308401</v>
      </c>
      <c r="F23" s="44">
        <v>97.364108857169995</v>
      </c>
      <c r="G23" s="45"/>
      <c r="H23" s="45"/>
      <c r="I23" s="43">
        <v>133919.05540000001</v>
      </c>
      <c r="J23" s="44">
        <v>5.9584353335215896</v>
      </c>
      <c r="K23" s="45"/>
      <c r="L23" s="45"/>
      <c r="M23" s="45"/>
      <c r="N23" s="43">
        <v>12416651.294600001</v>
      </c>
      <c r="O23" s="43">
        <v>218951454.51899999</v>
      </c>
      <c r="P23" s="43">
        <v>82019</v>
      </c>
      <c r="Q23" s="43">
        <v>95387</v>
      </c>
      <c r="R23" s="44">
        <v>-14.014488347468699</v>
      </c>
      <c r="S23" s="43">
        <v>27.402846444116602</v>
      </c>
      <c r="T23" s="43">
        <v>27.5013296067598</v>
      </c>
      <c r="U23" s="46">
        <v>-0.35939026569396398</v>
      </c>
    </row>
    <row r="24" spans="1:21" ht="12" thickBot="1">
      <c r="A24" s="71"/>
      <c r="B24" s="60" t="s">
        <v>22</v>
      </c>
      <c r="C24" s="61"/>
      <c r="D24" s="43">
        <v>285494.60259999998</v>
      </c>
      <c r="E24" s="43">
        <v>392786</v>
      </c>
      <c r="F24" s="44">
        <v>72.684515894151005</v>
      </c>
      <c r="G24" s="45"/>
      <c r="H24" s="45"/>
      <c r="I24" s="43">
        <v>47766.698100000001</v>
      </c>
      <c r="J24" s="44">
        <v>16.731208809199401</v>
      </c>
      <c r="K24" s="45"/>
      <c r="L24" s="45"/>
      <c r="M24" s="45"/>
      <c r="N24" s="43">
        <v>1667646.8847000001</v>
      </c>
      <c r="O24" s="43">
        <v>24895974.389400002</v>
      </c>
      <c r="P24" s="43">
        <v>33833</v>
      </c>
      <c r="Q24" s="43">
        <v>40544</v>
      </c>
      <c r="R24" s="44">
        <v>-16.5523875295975</v>
      </c>
      <c r="S24" s="43">
        <v>8.4383472526822896</v>
      </c>
      <c r="T24" s="43">
        <v>8.8504184786898197</v>
      </c>
      <c r="U24" s="46">
        <v>-4.8833167641512203</v>
      </c>
    </row>
    <row r="25" spans="1:21" ht="12" thickBot="1">
      <c r="A25" s="71"/>
      <c r="B25" s="60" t="s">
        <v>23</v>
      </c>
      <c r="C25" s="61"/>
      <c r="D25" s="43">
        <v>197500.45670000001</v>
      </c>
      <c r="E25" s="43">
        <v>263525</v>
      </c>
      <c r="F25" s="44">
        <v>74.945624399962</v>
      </c>
      <c r="G25" s="45"/>
      <c r="H25" s="45"/>
      <c r="I25" s="43">
        <v>21258.406999999999</v>
      </c>
      <c r="J25" s="44">
        <v>10.763725489653501</v>
      </c>
      <c r="K25" s="45"/>
      <c r="L25" s="45"/>
      <c r="M25" s="45"/>
      <c r="N25" s="43">
        <v>1179969.0793999999</v>
      </c>
      <c r="O25" s="43">
        <v>18819200.6653</v>
      </c>
      <c r="P25" s="43">
        <v>16625</v>
      </c>
      <c r="Q25" s="43">
        <v>21954</v>
      </c>
      <c r="R25" s="44">
        <v>-24.273480914639698</v>
      </c>
      <c r="S25" s="43">
        <v>11.879726718797</v>
      </c>
      <c r="T25" s="43">
        <v>11.881308308281</v>
      </c>
      <c r="U25" s="46">
        <v>-1.3313349047479999E-2</v>
      </c>
    </row>
    <row r="26" spans="1:21" ht="12" thickBot="1">
      <c r="A26" s="71"/>
      <c r="B26" s="60" t="s">
        <v>24</v>
      </c>
      <c r="C26" s="61"/>
      <c r="D26" s="43">
        <v>546256.28760000004</v>
      </c>
      <c r="E26" s="43">
        <v>612125</v>
      </c>
      <c r="F26" s="44">
        <v>89.239336344700902</v>
      </c>
      <c r="G26" s="45"/>
      <c r="H26" s="45"/>
      <c r="I26" s="43">
        <v>108249.8616</v>
      </c>
      <c r="J26" s="44">
        <v>19.816680202547499</v>
      </c>
      <c r="K26" s="45"/>
      <c r="L26" s="45"/>
      <c r="M26" s="45"/>
      <c r="N26" s="43">
        <v>2940530.9685999998</v>
      </c>
      <c r="O26" s="43">
        <v>50982623.864600003</v>
      </c>
      <c r="P26" s="43">
        <v>43554</v>
      </c>
      <c r="Q26" s="43">
        <v>50724</v>
      </c>
      <c r="R26" s="44">
        <v>-14.1353205583156</v>
      </c>
      <c r="S26" s="43">
        <v>12.5420463700234</v>
      </c>
      <c r="T26" s="43">
        <v>11.7272229753174</v>
      </c>
      <c r="U26" s="46">
        <v>6.4967340310072199</v>
      </c>
    </row>
    <row r="27" spans="1:21" ht="12" thickBot="1">
      <c r="A27" s="71"/>
      <c r="B27" s="60" t="s">
        <v>25</v>
      </c>
      <c r="C27" s="61"/>
      <c r="D27" s="43">
        <v>225972.0422</v>
      </c>
      <c r="E27" s="43">
        <v>313521</v>
      </c>
      <c r="F27" s="44">
        <v>72.075568207552294</v>
      </c>
      <c r="G27" s="45"/>
      <c r="H27" s="45"/>
      <c r="I27" s="43">
        <v>63800.715100000001</v>
      </c>
      <c r="J27" s="44">
        <v>28.233897644529101</v>
      </c>
      <c r="K27" s="45"/>
      <c r="L27" s="45"/>
      <c r="M27" s="45"/>
      <c r="N27" s="43">
        <v>1204747.352</v>
      </c>
      <c r="O27" s="43">
        <v>20754150.3772</v>
      </c>
      <c r="P27" s="43">
        <v>36302</v>
      </c>
      <c r="Q27" s="43">
        <v>41019</v>
      </c>
      <c r="R27" s="44">
        <v>-11.4995489894927</v>
      </c>
      <c r="S27" s="43">
        <v>6.2247821662718303</v>
      </c>
      <c r="T27" s="43">
        <v>6.2671300031692603</v>
      </c>
      <c r="U27" s="46">
        <v>-0.68031034285647496</v>
      </c>
    </row>
    <row r="28" spans="1:21" ht="12" thickBot="1">
      <c r="A28" s="71"/>
      <c r="B28" s="60" t="s">
        <v>26</v>
      </c>
      <c r="C28" s="61"/>
      <c r="D28" s="43">
        <v>832446.18949999998</v>
      </c>
      <c r="E28" s="43">
        <v>911920</v>
      </c>
      <c r="F28" s="44">
        <v>91.285001919028005</v>
      </c>
      <c r="G28" s="45"/>
      <c r="H28" s="45"/>
      <c r="I28" s="43">
        <v>15228.2991</v>
      </c>
      <c r="J28" s="44">
        <v>1.8293433608179199</v>
      </c>
      <c r="K28" s="45"/>
      <c r="L28" s="45"/>
      <c r="M28" s="45"/>
      <c r="N28" s="43">
        <v>4655368.7490999997</v>
      </c>
      <c r="O28" s="43">
        <v>72721332.674500003</v>
      </c>
      <c r="P28" s="43">
        <v>49856</v>
      </c>
      <c r="Q28" s="43">
        <v>57116</v>
      </c>
      <c r="R28" s="44">
        <v>-12.710974157854199</v>
      </c>
      <c r="S28" s="43">
        <v>16.6970111822048</v>
      </c>
      <c r="T28" s="43">
        <v>17.819356922753698</v>
      </c>
      <c r="U28" s="46">
        <v>-6.7218361915281699</v>
      </c>
    </row>
    <row r="29" spans="1:21" ht="12" thickBot="1">
      <c r="A29" s="71"/>
      <c r="B29" s="60" t="s">
        <v>27</v>
      </c>
      <c r="C29" s="61"/>
      <c r="D29" s="43">
        <v>627671.63150000002</v>
      </c>
      <c r="E29" s="43">
        <v>647998</v>
      </c>
      <c r="F29" s="44">
        <v>96.863205056188406</v>
      </c>
      <c r="G29" s="45"/>
      <c r="H29" s="45"/>
      <c r="I29" s="43">
        <v>95113.811900000001</v>
      </c>
      <c r="J29" s="44">
        <v>15.1534348736932</v>
      </c>
      <c r="K29" s="45"/>
      <c r="L29" s="45"/>
      <c r="M29" s="45"/>
      <c r="N29" s="43">
        <v>3270103.7798000001</v>
      </c>
      <c r="O29" s="43">
        <v>51410509.710699998</v>
      </c>
      <c r="P29" s="43">
        <v>102063</v>
      </c>
      <c r="Q29" s="43">
        <v>111248</v>
      </c>
      <c r="R29" s="44">
        <v>-8.2563282036530996</v>
      </c>
      <c r="S29" s="43">
        <v>6.1498450123942998</v>
      </c>
      <c r="T29" s="43">
        <v>6.1949412789443397</v>
      </c>
      <c r="U29" s="46">
        <v>-0.733291106672607</v>
      </c>
    </row>
    <row r="30" spans="1:21" ht="12" thickBot="1">
      <c r="A30" s="71"/>
      <c r="B30" s="60" t="s">
        <v>28</v>
      </c>
      <c r="C30" s="61"/>
      <c r="D30" s="43">
        <v>1166359.2113999999</v>
      </c>
      <c r="E30" s="43">
        <v>1066562</v>
      </c>
      <c r="F30" s="44">
        <v>109.356906715221</v>
      </c>
      <c r="G30" s="45"/>
      <c r="H30" s="45"/>
      <c r="I30" s="43">
        <v>175515.25450000001</v>
      </c>
      <c r="J30" s="44">
        <v>15.0481303516544</v>
      </c>
      <c r="K30" s="45"/>
      <c r="L30" s="45"/>
      <c r="M30" s="45"/>
      <c r="N30" s="43">
        <v>6405222.5393000003</v>
      </c>
      <c r="O30" s="43">
        <v>108785415.0299</v>
      </c>
      <c r="P30" s="43">
        <v>87187</v>
      </c>
      <c r="Q30" s="43">
        <v>100542</v>
      </c>
      <c r="R30" s="44">
        <v>-13.283006106900601</v>
      </c>
      <c r="S30" s="43">
        <v>13.3776734077328</v>
      </c>
      <c r="T30" s="43">
        <v>13.712809668596201</v>
      </c>
      <c r="U30" s="46">
        <v>-2.5051909300587698</v>
      </c>
    </row>
    <row r="31" spans="1:21" ht="12" thickBot="1">
      <c r="A31" s="71"/>
      <c r="B31" s="60" t="s">
        <v>29</v>
      </c>
      <c r="C31" s="61"/>
      <c r="D31" s="43">
        <v>722354.75989999995</v>
      </c>
      <c r="E31" s="43">
        <v>744548</v>
      </c>
      <c r="F31" s="44">
        <v>97.019233132047901</v>
      </c>
      <c r="G31" s="45"/>
      <c r="H31" s="45"/>
      <c r="I31" s="43">
        <v>24797.3894</v>
      </c>
      <c r="J31" s="44">
        <v>3.4328547102579998</v>
      </c>
      <c r="K31" s="45"/>
      <c r="L31" s="45"/>
      <c r="M31" s="45"/>
      <c r="N31" s="43">
        <v>4579729.4611</v>
      </c>
      <c r="O31" s="43">
        <v>81526102.320199996</v>
      </c>
      <c r="P31" s="43">
        <v>32438</v>
      </c>
      <c r="Q31" s="43">
        <v>40474</v>
      </c>
      <c r="R31" s="44">
        <v>-19.8547215496368</v>
      </c>
      <c r="S31" s="43">
        <v>22.2687822892903</v>
      </c>
      <c r="T31" s="43">
        <v>24.197935761229399</v>
      </c>
      <c r="U31" s="46">
        <v>-8.6630397965984791</v>
      </c>
    </row>
    <row r="32" spans="1:21" ht="12" thickBot="1">
      <c r="A32" s="71"/>
      <c r="B32" s="60" t="s">
        <v>30</v>
      </c>
      <c r="C32" s="61"/>
      <c r="D32" s="43">
        <v>124599.9939</v>
      </c>
      <c r="E32" s="43">
        <v>153841</v>
      </c>
      <c r="F32" s="44">
        <v>80.992709290761198</v>
      </c>
      <c r="G32" s="45"/>
      <c r="H32" s="45"/>
      <c r="I32" s="43">
        <v>31858.140100000001</v>
      </c>
      <c r="J32" s="44">
        <v>25.568331990102902</v>
      </c>
      <c r="K32" s="45"/>
      <c r="L32" s="45"/>
      <c r="M32" s="45"/>
      <c r="N32" s="43">
        <v>681411.98459999997</v>
      </c>
      <c r="O32" s="43">
        <v>13056573.9759</v>
      </c>
      <c r="P32" s="43">
        <v>26828</v>
      </c>
      <c r="Q32" s="43">
        <v>32517</v>
      </c>
      <c r="R32" s="44">
        <v>-17.495463911184899</v>
      </c>
      <c r="S32" s="43">
        <v>4.6444011443268201</v>
      </c>
      <c r="T32" s="43">
        <v>4.4702901220899802</v>
      </c>
      <c r="U32" s="46">
        <v>3.7488368645657602</v>
      </c>
    </row>
    <row r="33" spans="1:21" ht="12" thickBot="1">
      <c r="A33" s="71"/>
      <c r="B33" s="60" t="s">
        <v>31</v>
      </c>
      <c r="C33" s="61"/>
      <c r="D33" s="43">
        <v>155.19839999999999</v>
      </c>
      <c r="E33" s="45"/>
      <c r="F33" s="45"/>
      <c r="G33" s="45"/>
      <c r="H33" s="45"/>
      <c r="I33" s="43">
        <v>33.0413</v>
      </c>
      <c r="J33" s="44">
        <v>21.289716904298</v>
      </c>
      <c r="K33" s="45"/>
      <c r="L33" s="45"/>
      <c r="M33" s="45"/>
      <c r="N33" s="43">
        <v>665.1028</v>
      </c>
      <c r="O33" s="43">
        <v>10334.6119</v>
      </c>
      <c r="P33" s="43">
        <v>17</v>
      </c>
      <c r="Q33" s="43">
        <v>29</v>
      </c>
      <c r="R33" s="44">
        <v>-41.379310344827601</v>
      </c>
      <c r="S33" s="43">
        <v>9.1293176470588193</v>
      </c>
      <c r="T33" s="43">
        <v>4.5347551724137896</v>
      </c>
      <c r="U33" s="46">
        <v>50.327556256356701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151389.24239999999</v>
      </c>
      <c r="E35" s="43">
        <v>167973</v>
      </c>
      <c r="F35" s="44">
        <v>90.127129002875506</v>
      </c>
      <c r="G35" s="45"/>
      <c r="H35" s="45"/>
      <c r="I35" s="43">
        <v>17137.569599999999</v>
      </c>
      <c r="J35" s="44">
        <v>11.320203026526301</v>
      </c>
      <c r="K35" s="45"/>
      <c r="L35" s="45"/>
      <c r="M35" s="45"/>
      <c r="N35" s="43">
        <v>881017.56350000005</v>
      </c>
      <c r="O35" s="43">
        <v>8670317.0631000008</v>
      </c>
      <c r="P35" s="43">
        <v>13333</v>
      </c>
      <c r="Q35" s="43">
        <v>16632</v>
      </c>
      <c r="R35" s="44">
        <v>-19.8352573352573</v>
      </c>
      <c r="S35" s="43">
        <v>11.354477041926</v>
      </c>
      <c r="T35" s="43">
        <v>11.5073967472342</v>
      </c>
      <c r="U35" s="46">
        <v>-1.34677893788986</v>
      </c>
    </row>
    <row r="36" spans="1:21" ht="12" customHeight="1" thickBot="1">
      <c r="A36" s="71"/>
      <c r="B36" s="60" t="s">
        <v>41</v>
      </c>
      <c r="C36" s="61"/>
      <c r="D36" s="45"/>
      <c r="E36" s="43">
        <v>598707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257060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280369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307457.46990000003</v>
      </c>
      <c r="E39" s="43">
        <v>327135</v>
      </c>
      <c r="F39" s="44">
        <v>93.984889999541494</v>
      </c>
      <c r="G39" s="45"/>
      <c r="H39" s="45"/>
      <c r="I39" s="43">
        <v>15442.4462</v>
      </c>
      <c r="J39" s="44">
        <v>5.0226283996361003</v>
      </c>
      <c r="K39" s="45"/>
      <c r="L39" s="45"/>
      <c r="M39" s="45"/>
      <c r="N39" s="43">
        <v>1642531.4005</v>
      </c>
      <c r="O39" s="43">
        <v>29622167.914900001</v>
      </c>
      <c r="P39" s="43">
        <v>472</v>
      </c>
      <c r="Q39" s="43">
        <v>571</v>
      </c>
      <c r="R39" s="44">
        <v>-17.338003502627</v>
      </c>
      <c r="S39" s="43">
        <v>651.39294470338996</v>
      </c>
      <c r="T39" s="43">
        <v>650.20881278458899</v>
      </c>
      <c r="U39" s="46">
        <v>0.18178457848363599</v>
      </c>
    </row>
    <row r="40" spans="1:21" ht="12" thickBot="1">
      <c r="A40" s="71"/>
      <c r="B40" s="60" t="s">
        <v>34</v>
      </c>
      <c r="C40" s="61"/>
      <c r="D40" s="43">
        <v>356276.25650000002</v>
      </c>
      <c r="E40" s="43">
        <v>476143</v>
      </c>
      <c r="F40" s="44">
        <v>74.825473964754295</v>
      </c>
      <c r="G40" s="45"/>
      <c r="H40" s="45"/>
      <c r="I40" s="43">
        <v>20892.241099999999</v>
      </c>
      <c r="J40" s="44">
        <v>5.8640565344550302</v>
      </c>
      <c r="K40" s="45"/>
      <c r="L40" s="45"/>
      <c r="M40" s="45"/>
      <c r="N40" s="43">
        <v>2022459.9413999999</v>
      </c>
      <c r="O40" s="43">
        <v>42866858.3882</v>
      </c>
      <c r="P40" s="43">
        <v>1861</v>
      </c>
      <c r="Q40" s="43">
        <v>2140</v>
      </c>
      <c r="R40" s="44">
        <v>-13.037383177570099</v>
      </c>
      <c r="S40" s="43">
        <v>191.443447877485</v>
      </c>
      <c r="T40" s="43">
        <v>189.70590649532701</v>
      </c>
      <c r="U40" s="46">
        <v>0.907600339119504</v>
      </c>
    </row>
    <row r="41" spans="1:21" ht="12" thickBot="1">
      <c r="A41" s="71"/>
      <c r="B41" s="60" t="s">
        <v>44</v>
      </c>
      <c r="C41" s="61"/>
      <c r="D41" s="45"/>
      <c r="E41" s="43">
        <v>163396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72884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32270.971300000001</v>
      </c>
      <c r="E43" s="49"/>
      <c r="F43" s="49"/>
      <c r="G43" s="49"/>
      <c r="H43" s="49"/>
      <c r="I43" s="48">
        <v>3863.7372</v>
      </c>
      <c r="J43" s="50">
        <v>11.972794881448101</v>
      </c>
      <c r="K43" s="49"/>
      <c r="L43" s="49"/>
      <c r="M43" s="49"/>
      <c r="N43" s="48">
        <v>173005.01430000001</v>
      </c>
      <c r="O43" s="48">
        <v>3754171.7763999999</v>
      </c>
      <c r="P43" s="48">
        <v>50</v>
      </c>
      <c r="Q43" s="48">
        <v>55</v>
      </c>
      <c r="R43" s="50">
        <v>-9.0909090909090899</v>
      </c>
      <c r="S43" s="48">
        <v>645.41942600000004</v>
      </c>
      <c r="T43" s="48">
        <v>345.10349272727302</v>
      </c>
      <c r="U43" s="51">
        <v>46.530352384021299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45144</v>
      </c>
      <c r="D2" s="54">
        <v>466387.53027008497</v>
      </c>
      <c r="E2" s="54">
        <v>372634.72845213697</v>
      </c>
      <c r="F2" s="54">
        <v>93752.801817948697</v>
      </c>
      <c r="G2" s="54">
        <v>372634.72845213697</v>
      </c>
      <c r="H2" s="54">
        <v>0.20101910049708299</v>
      </c>
    </row>
    <row r="3" spans="1:8" ht="14.25">
      <c r="A3" s="54">
        <v>2</v>
      </c>
      <c r="B3" s="55">
        <v>13</v>
      </c>
      <c r="C3" s="54">
        <v>12942.201999999999</v>
      </c>
      <c r="D3" s="54">
        <v>96786.819423046705</v>
      </c>
      <c r="E3" s="54">
        <v>77239.7111917328</v>
      </c>
      <c r="F3" s="54">
        <v>19547.108231313799</v>
      </c>
      <c r="G3" s="54">
        <v>77239.7111917328</v>
      </c>
      <c r="H3" s="54">
        <v>0.20196043580970599</v>
      </c>
    </row>
    <row r="4" spans="1:8" ht="14.25">
      <c r="A4" s="54">
        <v>3</v>
      </c>
      <c r="B4" s="55">
        <v>14</v>
      </c>
      <c r="C4" s="54">
        <v>135773</v>
      </c>
      <c r="D4" s="54">
        <v>140299.98344615399</v>
      </c>
      <c r="E4" s="54">
        <v>107615.045668376</v>
      </c>
      <c r="F4" s="54">
        <v>32684.937777777799</v>
      </c>
      <c r="G4" s="54">
        <v>107615.045668376</v>
      </c>
      <c r="H4" s="54">
        <v>0.232964658832779</v>
      </c>
    </row>
    <row r="5" spans="1:8" ht="14.25">
      <c r="A5" s="54">
        <v>4</v>
      </c>
      <c r="B5" s="55">
        <v>15</v>
      </c>
      <c r="C5" s="54">
        <v>3107</v>
      </c>
      <c r="D5" s="54">
        <v>39379.528484615403</v>
      </c>
      <c r="E5" s="54">
        <v>32426.388176923101</v>
      </c>
      <c r="F5" s="54">
        <v>6953.1403076923098</v>
      </c>
      <c r="G5" s="54">
        <v>32426.388176923101</v>
      </c>
      <c r="H5" s="54">
        <v>0.17656738349238299</v>
      </c>
    </row>
    <row r="6" spans="1:8" ht="14.25">
      <c r="A6" s="54">
        <v>5</v>
      </c>
      <c r="B6" s="55">
        <v>16</v>
      </c>
      <c r="C6" s="54">
        <v>3435</v>
      </c>
      <c r="D6" s="54">
        <v>116784.207584615</v>
      </c>
      <c r="E6" s="54">
        <v>108727.795212821</v>
      </c>
      <c r="F6" s="54">
        <v>8056.4123717948696</v>
      </c>
      <c r="G6" s="54">
        <v>108727.795212821</v>
      </c>
      <c r="H6" s="54">
        <v>6.8985460777799407E-2</v>
      </c>
    </row>
    <row r="7" spans="1:8" ht="14.25">
      <c r="A7" s="54">
        <v>6</v>
      </c>
      <c r="B7" s="55">
        <v>17</v>
      </c>
      <c r="C7" s="54">
        <v>17464</v>
      </c>
      <c r="D7" s="54">
        <v>263150.106574359</v>
      </c>
      <c r="E7" s="54">
        <v>199888.124595726</v>
      </c>
      <c r="F7" s="54">
        <v>63261.981978632502</v>
      </c>
      <c r="G7" s="54">
        <v>199888.124595726</v>
      </c>
      <c r="H7" s="54">
        <v>0.24040264623931101</v>
      </c>
    </row>
    <row r="8" spans="1:8" ht="14.25">
      <c r="A8" s="54">
        <v>7</v>
      </c>
      <c r="B8" s="55">
        <v>18</v>
      </c>
      <c r="C8" s="54">
        <v>54622</v>
      </c>
      <c r="D8" s="54">
        <v>128414.848199145</v>
      </c>
      <c r="E8" s="54">
        <v>123866.8285</v>
      </c>
      <c r="F8" s="54">
        <v>4548.0196991453004</v>
      </c>
      <c r="G8" s="54">
        <v>123866.8285</v>
      </c>
      <c r="H8" s="54">
        <v>3.5416618583641098E-2</v>
      </c>
    </row>
    <row r="9" spans="1:8" ht="14.25">
      <c r="A9" s="54">
        <v>8</v>
      </c>
      <c r="B9" s="55">
        <v>19</v>
      </c>
      <c r="C9" s="54">
        <v>18265</v>
      </c>
      <c r="D9" s="54">
        <v>79550.310194017104</v>
      </c>
      <c r="E9" s="54">
        <v>73058.329542734995</v>
      </c>
      <c r="F9" s="54">
        <v>6491.9806512820496</v>
      </c>
      <c r="G9" s="54">
        <v>73058.329542734995</v>
      </c>
      <c r="H9" s="54">
        <v>8.1608489463442804E-2</v>
      </c>
    </row>
    <row r="10" spans="1:8" ht="14.25">
      <c r="A10" s="54">
        <v>9</v>
      </c>
      <c r="B10" s="55">
        <v>21</v>
      </c>
      <c r="C10" s="54">
        <v>248807.35</v>
      </c>
      <c r="D10" s="54">
        <v>834656.39320000005</v>
      </c>
      <c r="E10" s="54">
        <v>817212.48620000004</v>
      </c>
      <c r="F10" s="54">
        <v>17443.906999999999</v>
      </c>
      <c r="G10" s="54">
        <v>817212.48620000004</v>
      </c>
      <c r="H10" s="54">
        <v>2.0899506841517802E-2</v>
      </c>
    </row>
    <row r="11" spans="1:8" ht="14.25">
      <c r="A11" s="54">
        <v>10</v>
      </c>
      <c r="B11" s="55">
        <v>22</v>
      </c>
      <c r="C11" s="54">
        <v>32500</v>
      </c>
      <c r="D11" s="54">
        <v>352858.30954615399</v>
      </c>
      <c r="E11" s="54">
        <v>307252.63441538502</v>
      </c>
      <c r="F11" s="54">
        <v>45605.675130769203</v>
      </c>
      <c r="G11" s="54">
        <v>307252.63441538502</v>
      </c>
      <c r="H11" s="54">
        <v>0.12924642525615199</v>
      </c>
    </row>
    <row r="12" spans="1:8" ht="14.25">
      <c r="A12" s="54">
        <v>11</v>
      </c>
      <c r="B12" s="55">
        <v>23</v>
      </c>
      <c r="C12" s="54">
        <v>271161.71999999997</v>
      </c>
      <c r="D12" s="54">
        <v>1519435.6847564101</v>
      </c>
      <c r="E12" s="54">
        <v>1369807.14631282</v>
      </c>
      <c r="F12" s="54">
        <v>149628.53844358999</v>
      </c>
      <c r="G12" s="54">
        <v>1369807.14631282</v>
      </c>
      <c r="H12" s="54">
        <v>9.84763882701475E-2</v>
      </c>
    </row>
    <row r="13" spans="1:8" ht="14.25">
      <c r="A13" s="54">
        <v>12</v>
      </c>
      <c r="B13" s="55">
        <v>24</v>
      </c>
      <c r="C13" s="54">
        <v>15478</v>
      </c>
      <c r="D13" s="54">
        <v>398096.97011453001</v>
      </c>
      <c r="E13" s="54">
        <v>356998.18623418798</v>
      </c>
      <c r="F13" s="54">
        <v>41098.7838803419</v>
      </c>
      <c r="G13" s="54">
        <v>356998.18623418798</v>
      </c>
      <c r="H13" s="54">
        <v>0.103238122783296</v>
      </c>
    </row>
    <row r="14" spans="1:8" ht="14.25">
      <c r="A14" s="54">
        <v>13</v>
      </c>
      <c r="B14" s="55">
        <v>25</v>
      </c>
      <c r="C14" s="54">
        <v>66329</v>
      </c>
      <c r="D14" s="54">
        <v>773382.80079999997</v>
      </c>
      <c r="E14" s="54">
        <v>744936.02179999999</v>
      </c>
      <c r="F14" s="54">
        <v>28446.778999999999</v>
      </c>
      <c r="G14" s="54">
        <v>744936.02179999999</v>
      </c>
      <c r="H14" s="54">
        <v>3.6782275181933402E-2</v>
      </c>
    </row>
    <row r="15" spans="1:8" ht="14.25">
      <c r="A15" s="54">
        <v>14</v>
      </c>
      <c r="B15" s="55">
        <v>26</v>
      </c>
      <c r="C15" s="54">
        <v>72503</v>
      </c>
      <c r="D15" s="54">
        <v>311151.245400129</v>
      </c>
      <c r="E15" s="54">
        <v>288214.76042509603</v>
      </c>
      <c r="F15" s="54">
        <v>22936.484975032101</v>
      </c>
      <c r="G15" s="54">
        <v>288214.76042509603</v>
      </c>
      <c r="H15" s="54">
        <v>7.3714906541790304E-2</v>
      </c>
    </row>
    <row r="16" spans="1:8" ht="14.25">
      <c r="A16" s="54">
        <v>15</v>
      </c>
      <c r="B16" s="55">
        <v>27</v>
      </c>
      <c r="C16" s="54">
        <v>203096.03099999999</v>
      </c>
      <c r="D16" s="54">
        <v>1118505.4954230101</v>
      </c>
      <c r="E16" s="54">
        <v>987282.89424955798</v>
      </c>
      <c r="F16" s="54">
        <v>131222.601173451</v>
      </c>
      <c r="G16" s="54">
        <v>987282.89424955798</v>
      </c>
      <c r="H16" s="54">
        <v>0.117319585563434</v>
      </c>
    </row>
    <row r="17" spans="1:8" ht="14.25">
      <c r="A17" s="54">
        <v>16</v>
      </c>
      <c r="B17" s="55">
        <v>29</v>
      </c>
      <c r="C17" s="54">
        <v>197173</v>
      </c>
      <c r="D17" s="54">
        <v>2266627.6434538499</v>
      </c>
      <c r="E17" s="54">
        <v>2130984.4270265</v>
      </c>
      <c r="F17" s="54">
        <v>135643.21642735001</v>
      </c>
      <c r="G17" s="54">
        <v>2130984.4270265</v>
      </c>
      <c r="H17" s="54">
        <v>5.9843625757894599E-2</v>
      </c>
    </row>
    <row r="18" spans="1:8" ht="14.25">
      <c r="A18" s="54">
        <v>17</v>
      </c>
      <c r="B18" s="55">
        <v>31</v>
      </c>
      <c r="C18" s="54">
        <v>45042.881000000001</v>
      </c>
      <c r="D18" s="54">
        <v>288353.57487686299</v>
      </c>
      <c r="E18" s="54">
        <v>240056.658536142</v>
      </c>
      <c r="F18" s="54">
        <v>48296.916340720498</v>
      </c>
      <c r="G18" s="54">
        <v>240056.658536142</v>
      </c>
      <c r="H18" s="54">
        <v>0.16749199784100099</v>
      </c>
    </row>
    <row r="19" spans="1:8" ht="14.25">
      <c r="A19" s="54">
        <v>18</v>
      </c>
      <c r="B19" s="55">
        <v>32</v>
      </c>
      <c r="C19" s="54">
        <v>12634.278</v>
      </c>
      <c r="D19" s="54">
        <v>199264.642134339</v>
      </c>
      <c r="E19" s="54">
        <v>177828.79234351899</v>
      </c>
      <c r="F19" s="54">
        <v>21435.849790819801</v>
      </c>
      <c r="G19" s="54">
        <v>177828.79234351899</v>
      </c>
      <c r="H19" s="54">
        <v>0.107574778752611</v>
      </c>
    </row>
    <row r="20" spans="1:8" ht="14.25">
      <c r="A20" s="54">
        <v>19</v>
      </c>
      <c r="B20" s="55">
        <v>33</v>
      </c>
      <c r="C20" s="54">
        <v>59703.91</v>
      </c>
      <c r="D20" s="54">
        <v>550212.14389965998</v>
      </c>
      <c r="E20" s="54">
        <v>441035.02083960298</v>
      </c>
      <c r="F20" s="54">
        <v>109177.123060057</v>
      </c>
      <c r="G20" s="54">
        <v>441035.02083960298</v>
      </c>
      <c r="H20" s="54">
        <v>0.19842732347973599</v>
      </c>
    </row>
    <row r="21" spans="1:8" ht="14.25">
      <c r="A21" s="54">
        <v>20</v>
      </c>
      <c r="B21" s="55">
        <v>34</v>
      </c>
      <c r="C21" s="54">
        <v>49230.892999999996</v>
      </c>
      <c r="D21" s="54">
        <v>227962.56600289699</v>
      </c>
      <c r="E21" s="54">
        <v>163486.10960832701</v>
      </c>
      <c r="F21" s="54">
        <v>64476.456394569701</v>
      </c>
      <c r="G21" s="54">
        <v>163486.10960832701</v>
      </c>
      <c r="H21" s="54">
        <v>0.28283791293062699</v>
      </c>
    </row>
    <row r="22" spans="1:8" ht="14.25">
      <c r="A22" s="54">
        <v>21</v>
      </c>
      <c r="B22" s="55">
        <v>35</v>
      </c>
      <c r="C22" s="54">
        <v>35119.516000000003</v>
      </c>
      <c r="D22" s="54">
        <v>839968.98850531003</v>
      </c>
      <c r="E22" s="54">
        <v>824402.43857859005</v>
      </c>
      <c r="F22" s="54">
        <v>15566.549926719899</v>
      </c>
      <c r="G22" s="54">
        <v>824402.43857859005</v>
      </c>
      <c r="H22" s="54">
        <v>1.8532291239013399E-2</v>
      </c>
    </row>
    <row r="23" spans="1:8" ht="14.25">
      <c r="A23" s="54">
        <v>22</v>
      </c>
      <c r="B23" s="55">
        <v>36</v>
      </c>
      <c r="C23" s="54">
        <v>138733.359</v>
      </c>
      <c r="D23" s="54">
        <v>632097.890924779</v>
      </c>
      <c r="E23" s="54">
        <v>536103.27153062494</v>
      </c>
      <c r="F23" s="54">
        <v>95994.619394154099</v>
      </c>
      <c r="G23" s="54">
        <v>536103.27153062494</v>
      </c>
      <c r="H23" s="54">
        <v>0.151866697820667</v>
      </c>
    </row>
    <row r="24" spans="1:8" ht="14.25">
      <c r="A24" s="54">
        <v>23</v>
      </c>
      <c r="B24" s="55">
        <v>37</v>
      </c>
      <c r="C24" s="54">
        <v>175584.242</v>
      </c>
      <c r="D24" s="54">
        <v>1178559.9528433599</v>
      </c>
      <c r="E24" s="54">
        <v>1000441.77955122</v>
      </c>
      <c r="F24" s="54">
        <v>178118.17329213899</v>
      </c>
      <c r="G24" s="54">
        <v>1000441.77955122</v>
      </c>
      <c r="H24" s="54">
        <v>0.151132042848067</v>
      </c>
    </row>
    <row r="25" spans="1:8" ht="14.25">
      <c r="A25" s="54">
        <v>24</v>
      </c>
      <c r="B25" s="55">
        <v>38</v>
      </c>
      <c r="C25" s="54">
        <v>151680.601</v>
      </c>
      <c r="D25" s="54">
        <v>726272.47260870598</v>
      </c>
      <c r="E25" s="54">
        <v>701164.32161238894</v>
      </c>
      <c r="F25" s="54">
        <v>25108.150996316501</v>
      </c>
      <c r="G25" s="54">
        <v>701164.32161238894</v>
      </c>
      <c r="H25" s="54">
        <v>3.45712552014125E-2</v>
      </c>
    </row>
    <row r="26" spans="1:8" ht="14.25">
      <c r="A26" s="54">
        <v>25</v>
      </c>
      <c r="B26" s="55">
        <v>39</v>
      </c>
      <c r="C26" s="54">
        <v>81272.869000000006</v>
      </c>
      <c r="D26" s="54">
        <v>126089.59818745901</v>
      </c>
      <c r="E26" s="54">
        <v>93865.820353723801</v>
      </c>
      <c r="F26" s="54">
        <v>32223.777833735599</v>
      </c>
      <c r="G26" s="54">
        <v>93865.820353723801</v>
      </c>
      <c r="H26" s="54">
        <v>0.25556253883708901</v>
      </c>
    </row>
    <row r="27" spans="1:8" ht="14.25">
      <c r="A27" s="54">
        <v>26</v>
      </c>
      <c r="B27" s="55">
        <v>40</v>
      </c>
      <c r="C27" s="54">
        <v>47.247999999999998</v>
      </c>
      <c r="D27" s="54">
        <v>155.19829999999999</v>
      </c>
      <c r="E27" s="54">
        <v>122.1571</v>
      </c>
      <c r="F27" s="54">
        <v>33.041200000000003</v>
      </c>
      <c r="G27" s="54">
        <v>122.1571</v>
      </c>
      <c r="H27" s="54">
        <v>0.21289666188353901</v>
      </c>
    </row>
    <row r="28" spans="1:8" ht="14.25">
      <c r="A28" s="54">
        <v>27</v>
      </c>
      <c r="B28" s="55">
        <v>42</v>
      </c>
      <c r="C28" s="54">
        <v>9936.241</v>
      </c>
      <c r="D28" s="54">
        <v>152363.4418</v>
      </c>
      <c r="E28" s="54">
        <v>135059.46849999999</v>
      </c>
      <c r="F28" s="54">
        <v>17303.973300000001</v>
      </c>
      <c r="G28" s="54">
        <v>135059.46849999999</v>
      </c>
      <c r="H28" s="54">
        <v>0.113570375515106</v>
      </c>
    </row>
    <row r="29" spans="1:8" ht="14.25">
      <c r="A29" s="54">
        <v>28</v>
      </c>
      <c r="B29" s="55">
        <v>75</v>
      </c>
      <c r="C29" s="54">
        <v>496</v>
      </c>
      <c r="D29" s="54">
        <v>316502.76923076902</v>
      </c>
      <c r="E29" s="54">
        <v>300145.27076923102</v>
      </c>
      <c r="F29" s="54">
        <v>16357.4984615385</v>
      </c>
      <c r="G29" s="54">
        <v>300145.27076923102</v>
      </c>
      <c r="H29" s="54">
        <v>5.1682007400105402E-2</v>
      </c>
    </row>
    <row r="30" spans="1:8" ht="14.25">
      <c r="A30" s="54">
        <v>29</v>
      </c>
      <c r="B30" s="55">
        <v>76</v>
      </c>
      <c r="C30" s="54">
        <v>1991</v>
      </c>
      <c r="D30" s="54">
        <v>363708.73108034203</v>
      </c>
      <c r="E30" s="54">
        <v>342138.44577606802</v>
      </c>
      <c r="F30" s="54">
        <v>21570.285304273501</v>
      </c>
      <c r="G30" s="54">
        <v>342138.44577606802</v>
      </c>
      <c r="H30" s="54">
        <v>5.9306481975844302E-2</v>
      </c>
    </row>
    <row r="31" spans="1:8" ht="14.25">
      <c r="A31" s="54">
        <v>30</v>
      </c>
      <c r="B31" s="55">
        <v>99</v>
      </c>
      <c r="C31" s="54">
        <v>51</v>
      </c>
      <c r="D31" s="54">
        <v>32270.971257847399</v>
      </c>
      <c r="E31" s="54">
        <v>28407.234551092999</v>
      </c>
      <c r="F31" s="54">
        <v>3863.7367067544101</v>
      </c>
      <c r="G31" s="54">
        <v>28407.234551092999</v>
      </c>
      <c r="H31" s="54">
        <v>0.11972793368637299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2013-08-08T00:31:31Z</dcterms:modified>
</cp:coreProperties>
</file>