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F4"/>
  <c r="J4"/>
  <c r="E5"/>
  <c r="F5"/>
  <c r="J5"/>
  <c r="E6"/>
  <c r="F6"/>
  <c r="J6"/>
  <c r="E7"/>
  <c r="F7"/>
  <c r="J7"/>
  <c r="E8"/>
  <c r="F8"/>
  <c r="J8"/>
  <c r="E9"/>
  <c r="F9"/>
  <c r="J9"/>
  <c r="E10"/>
  <c r="F10"/>
  <c r="J10"/>
  <c r="E11"/>
  <c r="F11"/>
  <c r="J11"/>
  <c r="E12"/>
  <c r="F12"/>
  <c r="J12"/>
  <c r="E13"/>
  <c r="F13"/>
  <c r="J13"/>
  <c r="E14"/>
  <c r="F14"/>
  <c r="J14"/>
  <c r="E15"/>
  <c r="F15"/>
  <c r="J15"/>
  <c r="E16"/>
  <c r="F16"/>
  <c r="J16"/>
  <c r="E17"/>
  <c r="F17"/>
  <c r="J17"/>
  <c r="E18"/>
  <c r="F18"/>
  <c r="J18"/>
  <c r="E19"/>
  <c r="F19"/>
  <c r="J19"/>
  <c r="E20"/>
  <c r="F20"/>
  <c r="J20"/>
  <c r="E21"/>
  <c r="F21"/>
  <c r="J21"/>
  <c r="E22"/>
  <c r="F22"/>
  <c r="J22"/>
  <c r="E23"/>
  <c r="F23"/>
  <c r="J23"/>
  <c r="E24"/>
  <c r="F24"/>
  <c r="J24"/>
  <c r="E25"/>
  <c r="F25"/>
  <c r="J25"/>
  <c r="E26"/>
  <c r="F26"/>
  <c r="J26"/>
  <c r="E27"/>
  <c r="F27"/>
  <c r="J27"/>
  <c r="E28"/>
  <c r="F28"/>
  <c r="J28"/>
  <c r="E29"/>
  <c r="F29"/>
  <c r="J29"/>
  <c r="E30"/>
  <c r="F30"/>
  <c r="E31"/>
  <c r="F31"/>
  <c r="J31"/>
  <c r="E32"/>
  <c r="K32" s="1"/>
  <c r="F32"/>
  <c r="E33"/>
  <c r="K33" s="1"/>
  <c r="F33"/>
  <c r="E34"/>
  <c r="K34" s="1"/>
  <c r="F34"/>
  <c r="E35"/>
  <c r="F35"/>
  <c r="J35"/>
  <c r="E36"/>
  <c r="F36"/>
  <c r="J36"/>
  <c r="E37"/>
  <c r="K37" s="1"/>
  <c r="F37"/>
  <c r="E38"/>
  <c r="K38" s="1"/>
  <c r="F38"/>
  <c r="E39"/>
  <c r="F39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1"/>
  <c r="I35"/>
  <c r="I36"/>
  <c r="I3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I3" l="1"/>
  <c r="K30"/>
  <c r="K5"/>
  <c r="K7"/>
  <c r="K39"/>
  <c r="G19"/>
  <c r="L19" s="1"/>
  <c r="G11"/>
  <c r="G38"/>
  <c r="L38" s="1"/>
  <c r="G7"/>
  <c r="G5"/>
  <c r="L5" s="1"/>
  <c r="K36"/>
  <c r="K28"/>
  <c r="K26"/>
  <c r="K24"/>
  <c r="K22"/>
  <c r="K20"/>
  <c r="K18"/>
  <c r="K16"/>
  <c r="K14"/>
  <c r="K12"/>
  <c r="K10"/>
  <c r="K8"/>
  <c r="K6"/>
  <c r="K4"/>
  <c r="G39"/>
  <c r="L39" s="1"/>
  <c r="K23"/>
  <c r="K21"/>
  <c r="G27"/>
  <c r="L27" s="1"/>
  <c r="G23"/>
  <c r="L23" s="1"/>
  <c r="G21"/>
  <c r="L21" s="1"/>
  <c r="G18"/>
  <c r="L18" s="1"/>
  <c r="K29"/>
  <c r="K15"/>
  <c r="K13"/>
  <c r="G32"/>
  <c r="L32" s="1"/>
  <c r="G29"/>
  <c r="L29" s="1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34"/>
  <c r="L34" s="1"/>
  <c r="G33"/>
  <c r="L33" s="1"/>
  <c r="G31"/>
  <c r="L31" s="1"/>
  <c r="G30"/>
  <c r="L30" s="1"/>
  <c r="G25"/>
  <c r="L25" s="1"/>
  <c r="G22"/>
  <c r="L22" s="1"/>
  <c r="G17"/>
  <c r="L17" s="1"/>
  <c r="G14"/>
  <c r="L14" s="1"/>
  <c r="G9"/>
  <c r="L9" s="1"/>
  <c r="G6"/>
  <c r="L6" s="1"/>
  <c r="G37"/>
  <c r="L37" s="1"/>
  <c r="G35"/>
  <c r="L35" s="1"/>
  <c r="G28"/>
  <c r="L28" s="1"/>
  <c r="G24"/>
  <c r="L24" s="1"/>
  <c r="G20"/>
  <c r="L20" s="1"/>
  <c r="G16"/>
  <c r="L16" s="1"/>
  <c r="G12"/>
  <c r="L12" s="1"/>
  <c r="L11"/>
  <c r="G8"/>
  <c r="L8" s="1"/>
  <c r="L7"/>
  <c r="J3"/>
  <c r="G3"/>
  <c r="G36"/>
  <c r="L36" s="1"/>
  <c r="K3"/>
  <c r="L3" l="1"/>
</calcChain>
</file>

<file path=xl/sharedStrings.xml><?xml version="1.0" encoding="utf-8"?>
<sst xmlns="http://schemas.openxmlformats.org/spreadsheetml/2006/main" count="144" uniqueCount="101">
  <si>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</si>
  <si>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</si>
  <si>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</si>
  <si>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</si>
  <si>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</si>
  <si>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</si>
  <si>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</si>
  <si>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</si>
  <si>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</si>
  <si>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</si>
  <si>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</si>
  <si>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</si>
  <si>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</si>
  <si>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</si>
  <si>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</si>
  <si>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</si>
  <si>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</si>
  <si>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</si>
  <si>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</si>
  <si>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</si>
  <si>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</si>
  <si>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</si>
  <si>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</si>
  <si>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</si>
  <si>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</si>
  <si>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</si>
  <si>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</si>
  <si>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</si>
  <si>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</si>
  <si>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</si>
  <si>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</si>
  <si>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</si>
  <si>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</si>
  <si>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</si>
  <si>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</si>
  <si>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</si>
  <si>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DEPT</t>
  </si>
  <si>
    <t>QTY</t>
  </si>
  <si>
    <t>AMT</t>
  </si>
  <si>
    <t>COST</t>
  </si>
  <si>
    <t>41-周转筐</t>
  </si>
  <si>
    <t>71-黑电</t>
  </si>
  <si>
    <t>72-空调</t>
  </si>
  <si>
    <t>73-冰箱</t>
  </si>
  <si>
    <t>77-洗衣机</t>
  </si>
  <si>
    <t>78-厨卫</t>
  </si>
  <si>
    <t>PROFIT</t>
  </si>
  <si>
    <t>PROFIT_RATE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</si>
  <si>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</si>
  <si>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</si>
  <si>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</si>
  <si>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</si>
  <si>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</si>
  <si>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 xml:space="preserve">   </t>
  </si>
  <si>
    <t>销售日报表</t>
  </si>
  <si>
    <t>以门店、商品为视角，综合分析销售金额、销售毛利及客流量增长率的变化情况</t>
  </si>
  <si>
    <t>销售预算金额</t>
  </si>
  <si>
    <t>销售预算完成率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</si>
  <si>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</si>
  <si>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</si>
  <si>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</si>
  <si>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</si>
  <si>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</si>
  <si>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</si>
  <si>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</si>
  <si>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</t>
  </si>
  <si>
    <t>昨天客流量</t>
  </si>
  <si>
    <t>客流量增长率</t>
  </si>
  <si>
    <t>当日客单价</t>
  </si>
  <si>
    <t>昨日客单价</t>
  </si>
  <si>
    <t>客单价增长率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</si>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</sst>
</file>

<file path=xl/styles.xml><?xml version="1.0" encoding="utf-8"?>
<styleSheet xmlns="http://schemas.openxmlformats.org/spreadsheetml/2006/main">
  <numFmts count="3">
    <numFmt numFmtId="176" formatCode="#,##0.00&quot;%&quot;"/>
    <numFmt numFmtId="177" formatCode="0.00_ "/>
    <numFmt numFmtId="178" formatCode="0.0000_ "/>
  </numFmts>
  <fonts count="3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8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charset val="1"/>
    </font>
    <font>
      <b/>
      <sz val="9"/>
      <color indexed="64"/>
      <name val="宋体"/>
      <charset val="134"/>
    </font>
    <font>
      <sz val="9"/>
      <color indexed="64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48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49" fontId="0" fillId="0" borderId="0" xfId="0" applyNumberFormat="1" applyAlignment="1"/>
    <xf numFmtId="178" fontId="0" fillId="0" borderId="0" xfId="0" applyNumberFormat="1" applyAlignme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32" fillId="0" borderId="0" xfId="47" applyNumberFormat="1" applyFont="1"/>
    <xf numFmtId="0" fontId="31" fillId="0" borderId="0" xfId="47" applyNumberFormat="1" applyFont="1"/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27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0" fontId="22" fillId="34" borderId="10" xfId="0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48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4"/>
    <cellStyle name="常规 3" xfId="45"/>
    <cellStyle name="常规 4" xfId="47"/>
    <cellStyle name="常规 5" xfId="46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image" Target="cid:97aae13713" TargetMode="External"/><Relationship Id="rId117" Type="http://schemas.openxmlformats.org/officeDocument/2006/relationships/hyperlink" Target="cid:9ef219a3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47" Type="http://schemas.openxmlformats.org/officeDocument/2006/relationships/hyperlink" Target="cid:d0b588612" TargetMode="External"/><Relationship Id="rId63" Type="http://schemas.openxmlformats.org/officeDocument/2006/relationships/hyperlink" Target="cid:38d18ad2" TargetMode="External"/><Relationship Id="rId68" Type="http://schemas.openxmlformats.org/officeDocument/2006/relationships/image" Target="cid:392276913" TargetMode="External"/><Relationship Id="rId84" Type="http://schemas.openxmlformats.org/officeDocument/2006/relationships/image" Target="cid:2deb17eb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38" Type="http://schemas.openxmlformats.org/officeDocument/2006/relationships/image" Target="cid:dc21cebf13" TargetMode="External"/><Relationship Id="rId154" Type="http://schemas.openxmlformats.org/officeDocument/2006/relationships/image" Target="cid:ed79471e13" TargetMode="External"/><Relationship Id="rId159" Type="http://schemas.openxmlformats.org/officeDocument/2006/relationships/hyperlink" Target="cid:241931c2" TargetMode="External"/><Relationship Id="rId170" Type="http://schemas.openxmlformats.org/officeDocument/2006/relationships/image" Target="cid:1600d1f413" TargetMode="External"/><Relationship Id="rId16" Type="http://schemas.openxmlformats.org/officeDocument/2006/relationships/image" Target="cid:7dde59d613" TargetMode="External"/><Relationship Id="rId107" Type="http://schemas.openxmlformats.org/officeDocument/2006/relationships/hyperlink" Target="cid:847633e8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37" Type="http://schemas.openxmlformats.org/officeDocument/2006/relationships/hyperlink" Target="cid:bbb631c12" TargetMode="External"/><Relationship Id="rId53" Type="http://schemas.openxmlformats.org/officeDocument/2006/relationships/hyperlink" Target="cid:e1e57af62" TargetMode="External"/><Relationship Id="rId58" Type="http://schemas.openxmlformats.org/officeDocument/2006/relationships/image" Target="cid:eca83a0c13" TargetMode="External"/><Relationship Id="rId74" Type="http://schemas.openxmlformats.org/officeDocument/2006/relationships/image" Target="cid:1338c59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28" Type="http://schemas.openxmlformats.org/officeDocument/2006/relationships/image" Target="cid:b8b36ae913" TargetMode="External"/><Relationship Id="rId144" Type="http://schemas.openxmlformats.org/officeDocument/2006/relationships/image" Target="cid:e2636a6713" TargetMode="External"/><Relationship Id="rId149" Type="http://schemas.openxmlformats.org/officeDocument/2006/relationships/hyperlink" Target="cid:ea1527af2" TargetMode="External"/><Relationship Id="rId5" Type="http://schemas.openxmlformats.org/officeDocument/2006/relationships/hyperlink" Target="cid:738f7e472" TargetMode="External"/><Relationship Id="rId90" Type="http://schemas.openxmlformats.org/officeDocument/2006/relationships/image" Target="cid:3c6fa8b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65" Type="http://schemas.openxmlformats.org/officeDocument/2006/relationships/hyperlink" Target="cid:a9baa6a2" TargetMode="External"/><Relationship Id="rId22" Type="http://schemas.openxmlformats.org/officeDocument/2006/relationships/image" Target="cid:97a5ff3513" TargetMode="External"/><Relationship Id="rId27" Type="http://schemas.openxmlformats.org/officeDocument/2006/relationships/hyperlink" Target="cid:9cc12f202" TargetMode="External"/><Relationship Id="rId43" Type="http://schemas.openxmlformats.org/officeDocument/2006/relationships/hyperlink" Target="cid:c5fc19282" TargetMode="External"/><Relationship Id="rId48" Type="http://schemas.openxmlformats.org/officeDocument/2006/relationships/image" Target="cid:d0b5888713" TargetMode="External"/><Relationship Id="rId64" Type="http://schemas.openxmlformats.org/officeDocument/2006/relationships/image" Target="cid:38d18d2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18" Type="http://schemas.openxmlformats.org/officeDocument/2006/relationships/image" Target="cid:9ef219cb13" TargetMode="External"/><Relationship Id="rId134" Type="http://schemas.openxmlformats.org/officeDocument/2006/relationships/image" Target="cid:c8af4f1913" TargetMode="External"/><Relationship Id="rId139" Type="http://schemas.openxmlformats.org/officeDocument/2006/relationships/hyperlink" Target="cid:dc24c3602" TargetMode="External"/><Relationship Id="rId80" Type="http://schemas.openxmlformats.org/officeDocument/2006/relationships/image" Target="cid:27d58f7c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55" Type="http://schemas.openxmlformats.org/officeDocument/2006/relationships/hyperlink" Target="cid:f09b1ba62" TargetMode="External"/><Relationship Id="rId171" Type="http://schemas.openxmlformats.org/officeDocument/2006/relationships/hyperlink" Target="cid:16470b822" TargetMode="External"/><Relationship Id="rId12" Type="http://schemas.openxmlformats.org/officeDocument/2006/relationships/image" Target="cid:78be76ce13" TargetMode="External"/><Relationship Id="rId17" Type="http://schemas.openxmlformats.org/officeDocument/2006/relationships/hyperlink" Target="cid:883802342" TargetMode="External"/><Relationship Id="rId33" Type="http://schemas.openxmlformats.org/officeDocument/2006/relationships/hyperlink" Target="cid:ac87b7b9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08" Type="http://schemas.openxmlformats.org/officeDocument/2006/relationships/image" Target="cid:8476340b13" TargetMode="External"/><Relationship Id="rId124" Type="http://schemas.openxmlformats.org/officeDocument/2006/relationships/image" Target="cid:b896ad6d13" TargetMode="External"/><Relationship Id="rId129" Type="http://schemas.openxmlformats.org/officeDocument/2006/relationships/hyperlink" Target="cid:bd29a17a2" TargetMode="External"/><Relationship Id="rId54" Type="http://schemas.openxmlformats.org/officeDocument/2006/relationships/image" Target="cid:e1e57b1713" TargetMode="External"/><Relationship Id="rId70" Type="http://schemas.openxmlformats.org/officeDocument/2006/relationships/image" Target="cid:e0ef2d213" TargetMode="External"/><Relationship Id="rId75" Type="http://schemas.openxmlformats.org/officeDocument/2006/relationships/hyperlink" Target="cid:185a1b862" TargetMode="External"/><Relationship Id="rId91" Type="http://schemas.openxmlformats.org/officeDocument/2006/relationships/hyperlink" Target="cid:4babe762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45" Type="http://schemas.openxmlformats.org/officeDocument/2006/relationships/hyperlink" Target="cid:e293c4ee2" TargetMode="External"/><Relationship Id="rId161" Type="http://schemas.openxmlformats.org/officeDocument/2006/relationships/hyperlink" Target="cid:55eaf9a2" TargetMode="External"/><Relationship Id="rId166" Type="http://schemas.openxmlformats.org/officeDocument/2006/relationships/image" Target="cid:a9baa8e13" TargetMode="External"/><Relationship Id="rId1" Type="http://schemas.openxmlformats.org/officeDocument/2006/relationships/image" Target="../media/image1.jpeg"/><Relationship Id="rId6" Type="http://schemas.openxmlformats.org/officeDocument/2006/relationships/image" Target="cid:738f7e7313" TargetMode="External"/><Relationship Id="rId15" Type="http://schemas.openxmlformats.org/officeDocument/2006/relationships/hyperlink" Target="cid:7dde59952" TargetMode="External"/><Relationship Id="rId23" Type="http://schemas.openxmlformats.org/officeDocument/2006/relationships/hyperlink" Target="cid:97a883d72" TargetMode="External"/><Relationship Id="rId28" Type="http://schemas.openxmlformats.org/officeDocument/2006/relationships/image" Target="cid:9cc12f6e13" TargetMode="External"/><Relationship Id="rId36" Type="http://schemas.openxmlformats.org/officeDocument/2006/relationships/image" Target="cid:bbb2dea413" TargetMode="External"/><Relationship Id="rId49" Type="http://schemas.openxmlformats.org/officeDocument/2006/relationships/hyperlink" Target="cid:dfd4543e2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14" Type="http://schemas.openxmlformats.org/officeDocument/2006/relationships/image" Target="cid:93d06d3013" TargetMode="External"/><Relationship Id="rId119" Type="http://schemas.openxmlformats.org/officeDocument/2006/relationships/hyperlink" Target="cid:a36860ed2" TargetMode="External"/><Relationship Id="rId127" Type="http://schemas.openxmlformats.org/officeDocument/2006/relationships/hyperlink" Target="cid:b8b36ac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44" Type="http://schemas.openxmlformats.org/officeDocument/2006/relationships/image" Target="cid:c5fc194a13" TargetMode="External"/><Relationship Id="rId52" Type="http://schemas.openxmlformats.org/officeDocument/2006/relationships/image" Target="cid:dfd5ecc813" TargetMode="External"/><Relationship Id="rId60" Type="http://schemas.openxmlformats.org/officeDocument/2006/relationships/image" Target="cid:ef30265413" TargetMode="External"/><Relationship Id="rId65" Type="http://schemas.openxmlformats.org/officeDocument/2006/relationships/hyperlink" Target="cid:38f9f0f2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81" Type="http://schemas.openxmlformats.org/officeDocument/2006/relationships/hyperlink" Target="cid:27d6fdf22" TargetMode="External"/><Relationship Id="rId86" Type="http://schemas.openxmlformats.org/officeDocument/2006/relationships/image" Target="cid:321b9fbf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30" Type="http://schemas.openxmlformats.org/officeDocument/2006/relationships/image" Target="cid:bd29a19c13" TargetMode="External"/><Relationship Id="rId135" Type="http://schemas.openxmlformats.org/officeDocument/2006/relationships/hyperlink" Target="cid:dc1f67392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51" Type="http://schemas.openxmlformats.org/officeDocument/2006/relationships/hyperlink" Target="cid:ecaa39042" TargetMode="External"/><Relationship Id="rId156" Type="http://schemas.openxmlformats.org/officeDocument/2006/relationships/image" Target="cid:f09b1bd0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72" Type="http://schemas.openxmlformats.org/officeDocument/2006/relationships/image" Target="cid:16470bac13" TargetMode="External"/><Relationship Id="rId13" Type="http://schemas.openxmlformats.org/officeDocument/2006/relationships/hyperlink" Target="cid:78c0f45a2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109" Type="http://schemas.openxmlformats.org/officeDocument/2006/relationships/hyperlink" Target="cid:93cbd5922" TargetMode="External"/><Relationship Id="rId34" Type="http://schemas.openxmlformats.org/officeDocument/2006/relationships/image" Target="cid:ac87b7df13" TargetMode="External"/><Relationship Id="rId50" Type="http://schemas.openxmlformats.org/officeDocument/2006/relationships/image" Target="cid:dfd45466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04" Type="http://schemas.openxmlformats.org/officeDocument/2006/relationships/image" Target="cid:7a31edd613" TargetMode="External"/><Relationship Id="rId120" Type="http://schemas.openxmlformats.org/officeDocument/2006/relationships/image" Target="cid:a368611313" TargetMode="External"/><Relationship Id="rId125" Type="http://schemas.openxmlformats.org/officeDocument/2006/relationships/hyperlink" Target="cid:b8993a7d2" TargetMode="External"/><Relationship Id="rId141" Type="http://schemas.openxmlformats.org/officeDocument/2006/relationships/hyperlink" Target="cid:e1297877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7" Type="http://schemas.openxmlformats.org/officeDocument/2006/relationships/hyperlink" Target="cid:7393130e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162" Type="http://schemas.openxmlformats.org/officeDocument/2006/relationships/image" Target="cid:55eafc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4" Type="http://schemas.openxmlformats.org/officeDocument/2006/relationships/image" Target="cid:97a883f913" TargetMode="External"/><Relationship Id="rId40" Type="http://schemas.openxmlformats.org/officeDocument/2006/relationships/image" Target="cid:bbbaca8f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15" Type="http://schemas.openxmlformats.org/officeDocument/2006/relationships/hyperlink" Target="cid:9917342c2" TargetMode="External"/><Relationship Id="rId131" Type="http://schemas.openxmlformats.org/officeDocument/2006/relationships/hyperlink" Target="cid:c246514a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52" Type="http://schemas.openxmlformats.org/officeDocument/2006/relationships/image" Target="cid:ecaa3d3d13" TargetMode="External"/><Relationship Id="rId19" Type="http://schemas.openxmlformats.org/officeDocument/2006/relationships/hyperlink" Target="cid:883d552c2" TargetMode="External"/><Relationship Id="rId14" Type="http://schemas.openxmlformats.org/officeDocument/2006/relationships/image" Target="cid:78c0f48013" TargetMode="External"/><Relationship Id="rId30" Type="http://schemas.openxmlformats.org/officeDocument/2006/relationships/image" Target="cid:a1ed2022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8" Type="http://schemas.openxmlformats.org/officeDocument/2006/relationships/image" Target="cid:7393133f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3" Type="http://schemas.openxmlformats.org/officeDocument/2006/relationships/image" Target="cid:650096f0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50</v>
      </c>
      <c r="H1" s="23" t="s">
        <v>2</v>
      </c>
      <c r="I1" s="17" t="s">
        <v>48</v>
      </c>
      <c r="J1" s="18" t="s">
        <v>49</v>
      </c>
      <c r="K1" s="19" t="s">
        <v>51</v>
      </c>
      <c r="L1" s="19" t="s">
        <v>52</v>
      </c>
    </row>
    <row r="2" spans="1:12">
      <c r="A2" s="11" t="s">
        <v>3</v>
      </c>
      <c r="B2" s="12"/>
      <c r="C2" s="32" t="s">
        <v>4</v>
      </c>
      <c r="D2" s="32"/>
      <c r="E2" s="13"/>
      <c r="F2" s="24"/>
      <c r="G2" s="14"/>
      <c r="H2" s="24"/>
      <c r="I2" s="20"/>
      <c r="J2" s="21"/>
      <c r="K2" s="22"/>
      <c r="L2" s="22"/>
    </row>
    <row r="3" spans="1:12">
      <c r="A3" s="33" t="s">
        <v>5</v>
      </c>
      <c r="B3" s="33"/>
      <c r="C3" s="33"/>
      <c r="D3" s="33"/>
      <c r="E3" s="15">
        <f>RA!D7</f>
        <v>17534401.150800001</v>
      </c>
      <c r="F3" s="25">
        <f>RA!I7</f>
        <v>1492971.8722999999</v>
      </c>
      <c r="G3" s="16">
        <f>E3-F3</f>
        <v>16041429.278500002</v>
      </c>
      <c r="H3" s="27">
        <f>RA!J7</f>
        <v>8.5145301482502198</v>
      </c>
      <c r="I3" s="20">
        <f>SUM(I4:I39)</f>
        <v>17534403.97893814</v>
      </c>
      <c r="J3" s="21">
        <f>SUM(J4:J39)</f>
        <v>16041428.630995926</v>
      </c>
      <c r="K3" s="22">
        <f>E3-I3</f>
        <v>-2.8281381390988827</v>
      </c>
      <c r="L3" s="22">
        <f>G3-J3</f>
        <v>0.64750407636165619</v>
      </c>
    </row>
    <row r="4" spans="1:12">
      <c r="A4" s="34">
        <f>RA!A8</f>
        <v>41530</v>
      </c>
      <c r="B4" s="12">
        <v>12</v>
      </c>
      <c r="C4" s="31" t="s">
        <v>6</v>
      </c>
      <c r="D4" s="31"/>
      <c r="E4" s="15">
        <f>RA!D8</f>
        <v>555258.22739999997</v>
      </c>
      <c r="F4" s="25">
        <f>RA!I8</f>
        <v>111904.228</v>
      </c>
      <c r="G4" s="16">
        <f t="shared" ref="G4:G39" si="0">E4-F4</f>
        <v>443353.99939999997</v>
      </c>
      <c r="H4" s="27">
        <f>RA!J8</f>
        <v>20.153547030539698</v>
      </c>
      <c r="I4" s="20">
        <f>VLOOKUP(B4,RMS!B:D,3,FALSE)</f>
        <v>555258.74103162403</v>
      </c>
      <c r="J4" s="21">
        <f>VLOOKUP(B4,RMS!B:E,4,FALSE)</f>
        <v>443353.99526068399</v>
      </c>
      <c r="K4" s="22">
        <f t="shared" ref="K4:K39" si="1">E4-I4</f>
        <v>-0.51363162405323237</v>
      </c>
      <c r="L4" s="22">
        <f t="shared" ref="L4:L39" si="2">G4-J4</f>
        <v>4.1393159772269428E-3</v>
      </c>
    </row>
    <row r="5" spans="1:12">
      <c r="A5" s="34"/>
      <c r="B5" s="12">
        <v>13</v>
      </c>
      <c r="C5" s="31" t="s">
        <v>7</v>
      </c>
      <c r="D5" s="31"/>
      <c r="E5" s="15">
        <f>RA!D9</f>
        <v>91926.561400000006</v>
      </c>
      <c r="F5" s="25">
        <f>RA!I9</f>
        <v>18499.458299999998</v>
      </c>
      <c r="G5" s="16">
        <f t="shared" si="0"/>
        <v>73427.103100000008</v>
      </c>
      <c r="H5" s="27">
        <f>RA!J9</f>
        <v>20.1241708797344</v>
      </c>
      <c r="I5" s="20">
        <f>VLOOKUP(B5,RMS!B:D,3,FALSE)</f>
        <v>91926.585863777305</v>
      </c>
      <c r="J5" s="21">
        <f>VLOOKUP(B5,RMS!B:E,4,FALSE)</f>
        <v>73427.106093623806</v>
      </c>
      <c r="K5" s="22">
        <f t="shared" si="1"/>
        <v>-2.4463777299388312E-2</v>
      </c>
      <c r="L5" s="22">
        <f t="shared" si="2"/>
        <v>-2.9936237988295034E-3</v>
      </c>
    </row>
    <row r="6" spans="1:12">
      <c r="A6" s="34"/>
      <c r="B6" s="12">
        <v>14</v>
      </c>
      <c r="C6" s="31" t="s">
        <v>8</v>
      </c>
      <c r="D6" s="31"/>
      <c r="E6" s="15">
        <f>RA!D10</f>
        <v>112075.3967</v>
      </c>
      <c r="F6" s="25">
        <f>RA!I10</f>
        <v>29339.713</v>
      </c>
      <c r="G6" s="16">
        <f t="shared" si="0"/>
        <v>82735.683699999994</v>
      </c>
      <c r="H6" s="27">
        <f>RA!J10</f>
        <v>26.178549319379702</v>
      </c>
      <c r="I6" s="20">
        <f>VLOOKUP(B6,RMS!B:D,3,FALSE)</f>
        <v>112077.411312821</v>
      </c>
      <c r="J6" s="21">
        <f>VLOOKUP(B6,RMS!B:E,4,FALSE)</f>
        <v>82735.682383760693</v>
      </c>
      <c r="K6" s="22">
        <f t="shared" si="1"/>
        <v>-2.0146128210035386</v>
      </c>
      <c r="L6" s="22">
        <f t="shared" si="2"/>
        <v>1.3162393006496131E-3</v>
      </c>
    </row>
    <row r="7" spans="1:12">
      <c r="A7" s="34"/>
      <c r="B7" s="12">
        <v>15</v>
      </c>
      <c r="C7" s="31" t="s">
        <v>9</v>
      </c>
      <c r="D7" s="31"/>
      <c r="E7" s="15">
        <f>RA!D11</f>
        <v>47982.075400000002</v>
      </c>
      <c r="F7" s="25">
        <f>RA!I11</f>
        <v>11669.499</v>
      </c>
      <c r="G7" s="16">
        <f t="shared" si="0"/>
        <v>36312.576400000005</v>
      </c>
      <c r="H7" s="27">
        <f>RA!J11</f>
        <v>24.320538248331001</v>
      </c>
      <c r="I7" s="20">
        <f>VLOOKUP(B7,RMS!B:D,3,FALSE)</f>
        <v>47982.094480644402</v>
      </c>
      <c r="J7" s="21">
        <f>VLOOKUP(B7,RMS!B:E,4,FALSE)</f>
        <v>36312.576558384397</v>
      </c>
      <c r="K7" s="22">
        <f t="shared" si="1"/>
        <v>-1.9080644400673918E-2</v>
      </c>
      <c r="L7" s="22">
        <f t="shared" si="2"/>
        <v>-1.5838439139770344E-4</v>
      </c>
    </row>
    <row r="8" spans="1:12">
      <c r="A8" s="34"/>
      <c r="B8" s="12">
        <v>16</v>
      </c>
      <c r="C8" s="31" t="s">
        <v>10</v>
      </c>
      <c r="D8" s="31"/>
      <c r="E8" s="15">
        <f>RA!D12</f>
        <v>172505.78950000001</v>
      </c>
      <c r="F8" s="25">
        <f>RA!I12</f>
        <v>16838.726699999999</v>
      </c>
      <c r="G8" s="16">
        <f t="shared" si="0"/>
        <v>155667.06280000001</v>
      </c>
      <c r="H8" s="27">
        <f>RA!J12</f>
        <v>9.7612530853638404</v>
      </c>
      <c r="I8" s="20">
        <f>VLOOKUP(B8,RMS!B:D,3,FALSE)</f>
        <v>172505.79069059799</v>
      </c>
      <c r="J8" s="21">
        <f>VLOOKUP(B8,RMS!B:E,4,FALSE)</f>
        <v>155667.06367008499</v>
      </c>
      <c r="K8" s="22">
        <f t="shared" si="1"/>
        <v>-1.1905979772564024E-3</v>
      </c>
      <c r="L8" s="22">
        <f t="shared" si="2"/>
        <v>-8.7008497212082148E-4</v>
      </c>
    </row>
    <row r="9" spans="1:12">
      <c r="A9" s="34"/>
      <c r="B9" s="12">
        <v>17</v>
      </c>
      <c r="C9" s="31" t="s">
        <v>11</v>
      </c>
      <c r="D9" s="31"/>
      <c r="E9" s="15">
        <f>RA!D13</f>
        <v>241371.1881</v>
      </c>
      <c r="F9" s="25">
        <f>RA!I13</f>
        <v>59849.380700000002</v>
      </c>
      <c r="G9" s="16">
        <f t="shared" si="0"/>
        <v>181521.80739999999</v>
      </c>
      <c r="H9" s="27">
        <f>RA!J13</f>
        <v>24.7955777866928</v>
      </c>
      <c r="I9" s="20">
        <f>VLOOKUP(B9,RMS!B:D,3,FALSE)</f>
        <v>241371.35478717901</v>
      </c>
      <c r="J9" s="21">
        <f>VLOOKUP(B9,RMS!B:E,4,FALSE)</f>
        <v>181521.80702478599</v>
      </c>
      <c r="K9" s="22">
        <f t="shared" si="1"/>
        <v>-0.16668717900756747</v>
      </c>
      <c r="L9" s="22">
        <f t="shared" si="2"/>
        <v>3.7521400372497737E-4</v>
      </c>
    </row>
    <row r="10" spans="1:12">
      <c r="A10" s="34"/>
      <c r="B10" s="12">
        <v>18</v>
      </c>
      <c r="C10" s="31" t="s">
        <v>12</v>
      </c>
      <c r="D10" s="31"/>
      <c r="E10" s="15">
        <f>RA!D14</f>
        <v>131563.2169</v>
      </c>
      <c r="F10" s="25">
        <f>RA!I14</f>
        <v>22878.592499999999</v>
      </c>
      <c r="G10" s="16">
        <f t="shared" si="0"/>
        <v>108684.6244</v>
      </c>
      <c r="H10" s="27">
        <f>RA!J14</f>
        <v>17.3898092788274</v>
      </c>
      <c r="I10" s="20">
        <f>VLOOKUP(B10,RMS!B:D,3,FALSE)</f>
        <v>131563.19605128199</v>
      </c>
      <c r="J10" s="21">
        <f>VLOOKUP(B10,RMS!B:E,4,FALSE)</f>
        <v>108684.626005128</v>
      </c>
      <c r="K10" s="22">
        <f t="shared" si="1"/>
        <v>2.0848718006163836E-2</v>
      </c>
      <c r="L10" s="22">
        <f t="shared" si="2"/>
        <v>-1.6051279962994158E-3</v>
      </c>
    </row>
    <row r="11" spans="1:12">
      <c r="A11" s="34"/>
      <c r="B11" s="12">
        <v>19</v>
      </c>
      <c r="C11" s="31" t="s">
        <v>13</v>
      </c>
      <c r="D11" s="31"/>
      <c r="E11" s="15">
        <f>RA!D15</f>
        <v>69813.624100000001</v>
      </c>
      <c r="F11" s="25">
        <f>RA!I15</f>
        <v>11737.0435</v>
      </c>
      <c r="G11" s="16">
        <f t="shared" si="0"/>
        <v>58076.580600000001</v>
      </c>
      <c r="H11" s="27">
        <f>RA!J15</f>
        <v>16.811967078500398</v>
      </c>
      <c r="I11" s="20">
        <f>VLOOKUP(B11,RMS!B:D,3,FALSE)</f>
        <v>69813.656318803405</v>
      </c>
      <c r="J11" s="21">
        <f>VLOOKUP(B11,RMS!B:E,4,FALSE)</f>
        <v>58076.579711111102</v>
      </c>
      <c r="K11" s="22">
        <f t="shared" si="1"/>
        <v>-3.221880340424832E-2</v>
      </c>
      <c r="L11" s="22">
        <f t="shared" si="2"/>
        <v>8.8888889877125621E-4</v>
      </c>
    </row>
    <row r="12" spans="1:12">
      <c r="A12" s="34"/>
      <c r="B12" s="12">
        <v>21</v>
      </c>
      <c r="C12" s="31" t="s">
        <v>14</v>
      </c>
      <c r="D12" s="31"/>
      <c r="E12" s="15">
        <f>RA!D16</f>
        <v>849778.64780000004</v>
      </c>
      <c r="F12" s="25">
        <f>RA!I16</f>
        <v>62807.892200000002</v>
      </c>
      <c r="G12" s="16">
        <f t="shared" si="0"/>
        <v>786970.75560000003</v>
      </c>
      <c r="H12" s="27">
        <f>RA!J16</f>
        <v>7.3910885337733498</v>
      </c>
      <c r="I12" s="20">
        <f>VLOOKUP(B12,RMS!B:D,3,FALSE)</f>
        <v>849778.34479999996</v>
      </c>
      <c r="J12" s="21">
        <f>VLOOKUP(B12,RMS!B:E,4,FALSE)</f>
        <v>786970.75560000003</v>
      </c>
      <c r="K12" s="22">
        <f t="shared" si="1"/>
        <v>0.30300000007264316</v>
      </c>
      <c r="L12" s="22">
        <f t="shared" si="2"/>
        <v>0</v>
      </c>
    </row>
    <row r="13" spans="1:12">
      <c r="A13" s="34"/>
      <c r="B13" s="12">
        <v>22</v>
      </c>
      <c r="C13" s="31" t="s">
        <v>15</v>
      </c>
      <c r="D13" s="31"/>
      <c r="E13" s="15">
        <f>RA!D17</f>
        <v>1381137.2516000001</v>
      </c>
      <c r="F13" s="25">
        <f>RA!I17</f>
        <v>-39876.252800000002</v>
      </c>
      <c r="G13" s="16">
        <f t="shared" si="0"/>
        <v>1421013.5044</v>
      </c>
      <c r="H13" s="27">
        <f>RA!J17</f>
        <v>-2.8872042046367801</v>
      </c>
      <c r="I13" s="20">
        <f>VLOOKUP(B13,RMS!B:D,3,FALSE)</f>
        <v>1381137.28286838</v>
      </c>
      <c r="J13" s="21">
        <f>VLOOKUP(B13,RMS!B:E,4,FALSE)</f>
        <v>1421013.4976538499</v>
      </c>
      <c r="K13" s="22">
        <f t="shared" si="1"/>
        <v>-3.126837988384068E-2</v>
      </c>
      <c r="L13" s="22">
        <f t="shared" si="2"/>
        <v>6.7461500875651836E-3</v>
      </c>
    </row>
    <row r="14" spans="1:12">
      <c r="A14" s="34"/>
      <c r="B14" s="12">
        <v>23</v>
      </c>
      <c r="C14" s="31" t="s">
        <v>16</v>
      </c>
      <c r="D14" s="31"/>
      <c r="E14" s="15">
        <f>RA!D18</f>
        <v>1427038.9397</v>
      </c>
      <c r="F14" s="25">
        <f>RA!I18</f>
        <v>212842.56469999999</v>
      </c>
      <c r="G14" s="16">
        <f t="shared" si="0"/>
        <v>1214196.375</v>
      </c>
      <c r="H14" s="27">
        <f>RA!J18</f>
        <v>14.914979457024801</v>
      </c>
      <c r="I14" s="20">
        <f>VLOOKUP(B14,RMS!B:D,3,FALSE)</f>
        <v>1427038.9849</v>
      </c>
      <c r="J14" s="21">
        <f>VLOOKUP(B14,RMS!B:E,4,FALSE)</f>
        <v>1214196.3857</v>
      </c>
      <c r="K14" s="22">
        <f t="shared" si="1"/>
        <v>-4.5200000051409006E-2</v>
      </c>
      <c r="L14" s="22">
        <f t="shared" si="2"/>
        <v>-1.0699999984353781E-2</v>
      </c>
    </row>
    <row r="15" spans="1:12">
      <c r="A15" s="34"/>
      <c r="B15" s="12">
        <v>24</v>
      </c>
      <c r="C15" s="31" t="s">
        <v>17</v>
      </c>
      <c r="D15" s="31"/>
      <c r="E15" s="15">
        <f>RA!D19</f>
        <v>739833.46279999998</v>
      </c>
      <c r="F15" s="25">
        <f>RA!I19</f>
        <v>4617.2413999999999</v>
      </c>
      <c r="G15" s="16">
        <f t="shared" si="0"/>
        <v>735216.22139999992</v>
      </c>
      <c r="H15" s="27">
        <f>RA!J19</f>
        <v>0.62409199261215098</v>
      </c>
      <c r="I15" s="20">
        <f>VLOOKUP(B15,RMS!B:D,3,FALSE)</f>
        <v>739833.45854529901</v>
      </c>
      <c r="J15" s="21">
        <f>VLOOKUP(B15,RMS!B:E,4,FALSE)</f>
        <v>735216.22054188</v>
      </c>
      <c r="K15" s="22">
        <f t="shared" si="1"/>
        <v>4.2547009652480483E-3</v>
      </c>
      <c r="L15" s="22">
        <f t="shared" si="2"/>
        <v>8.5811992175877094E-4</v>
      </c>
    </row>
    <row r="16" spans="1:12">
      <c r="A16" s="34"/>
      <c r="B16" s="12">
        <v>25</v>
      </c>
      <c r="C16" s="31" t="s">
        <v>18</v>
      </c>
      <c r="D16" s="31"/>
      <c r="E16" s="15">
        <f>RA!D20</f>
        <v>1316434.6248000001</v>
      </c>
      <c r="F16" s="25">
        <f>RA!I20</f>
        <v>2511.0192000000002</v>
      </c>
      <c r="G16" s="16">
        <f t="shared" si="0"/>
        <v>1313923.6056000001</v>
      </c>
      <c r="H16" s="27">
        <f>RA!J20</f>
        <v>0.19074393461669101</v>
      </c>
      <c r="I16" s="20">
        <f>VLOOKUP(B16,RMS!B:D,3,FALSE)</f>
        <v>1316434.5042000001</v>
      </c>
      <c r="J16" s="21">
        <f>VLOOKUP(B16,RMS!B:E,4,FALSE)</f>
        <v>1313923.6055999999</v>
      </c>
      <c r="K16" s="22">
        <f t="shared" si="1"/>
        <v>0.12060000002384186</v>
      </c>
      <c r="L16" s="22">
        <f t="shared" si="2"/>
        <v>0</v>
      </c>
    </row>
    <row r="17" spans="1:12">
      <c r="A17" s="34"/>
      <c r="B17" s="12">
        <v>26</v>
      </c>
      <c r="C17" s="31" t="s">
        <v>19</v>
      </c>
      <c r="D17" s="31"/>
      <c r="E17" s="15">
        <f>RA!D21</f>
        <v>354393.36979999999</v>
      </c>
      <c r="F17" s="25">
        <f>RA!I21</f>
        <v>39022.988799999999</v>
      </c>
      <c r="G17" s="16">
        <f t="shared" si="0"/>
        <v>315370.38099999999</v>
      </c>
      <c r="H17" s="27">
        <f>RA!J21</f>
        <v>11.0112073547037</v>
      </c>
      <c r="I17" s="20">
        <f>VLOOKUP(B17,RMS!B:D,3,FALSE)</f>
        <v>354393.21445051098</v>
      </c>
      <c r="J17" s="21">
        <f>VLOOKUP(B17,RMS!B:E,4,FALSE)</f>
        <v>315370.38098788302</v>
      </c>
      <c r="K17" s="22">
        <f t="shared" si="1"/>
        <v>0.1553494890104048</v>
      </c>
      <c r="L17" s="22">
        <f t="shared" si="2"/>
        <v>1.2116972357034683E-5</v>
      </c>
    </row>
    <row r="18" spans="1:12">
      <c r="A18" s="34"/>
      <c r="B18" s="12">
        <v>27</v>
      </c>
      <c r="C18" s="31" t="s">
        <v>20</v>
      </c>
      <c r="D18" s="31"/>
      <c r="E18" s="15">
        <f>RA!D22</f>
        <v>1049320.0234999999</v>
      </c>
      <c r="F18" s="25">
        <f>RA!I22</f>
        <v>136526.272</v>
      </c>
      <c r="G18" s="16">
        <f t="shared" si="0"/>
        <v>912793.7514999999</v>
      </c>
      <c r="H18" s="27">
        <f>RA!J22</f>
        <v>13.010927928795001</v>
      </c>
      <c r="I18" s="20">
        <f>VLOOKUP(B18,RMS!B:D,3,FALSE)</f>
        <v>1049320.4066725699</v>
      </c>
      <c r="J18" s="21">
        <f>VLOOKUP(B18,RMS!B:E,4,FALSE)</f>
        <v>912793.75177168101</v>
      </c>
      <c r="K18" s="22">
        <f t="shared" si="1"/>
        <v>-0.38317257002927363</v>
      </c>
      <c r="L18" s="22">
        <f t="shared" si="2"/>
        <v>-2.716811140999198E-4</v>
      </c>
    </row>
    <row r="19" spans="1:12">
      <c r="A19" s="34"/>
      <c r="B19" s="12">
        <v>29</v>
      </c>
      <c r="C19" s="31" t="s">
        <v>21</v>
      </c>
      <c r="D19" s="31"/>
      <c r="E19" s="15">
        <f>RA!D23</f>
        <v>2555531.1301000002</v>
      </c>
      <c r="F19" s="25">
        <f>RA!I23</f>
        <v>100996.155</v>
      </c>
      <c r="G19" s="16">
        <f t="shared" si="0"/>
        <v>2454534.9751000004</v>
      </c>
      <c r="H19" s="27">
        <f>RA!J23</f>
        <v>3.9520612294810098</v>
      </c>
      <c r="I19" s="20">
        <f>VLOOKUP(B19,RMS!B:D,3,FALSE)</f>
        <v>2555531.7012453</v>
      </c>
      <c r="J19" s="21">
        <f>VLOOKUP(B19,RMS!B:E,4,FALSE)</f>
        <v>2454535.0075461501</v>
      </c>
      <c r="K19" s="22">
        <f t="shared" si="1"/>
        <v>-0.57114529982209206</v>
      </c>
      <c r="L19" s="22">
        <f t="shared" si="2"/>
        <v>-3.2446149736642838E-2</v>
      </c>
    </row>
    <row r="20" spans="1:12">
      <c r="A20" s="34"/>
      <c r="B20" s="12">
        <v>31</v>
      </c>
      <c r="C20" s="31" t="s">
        <v>22</v>
      </c>
      <c r="D20" s="31"/>
      <c r="E20" s="15">
        <f>RA!D24</f>
        <v>272751.36849999998</v>
      </c>
      <c r="F20" s="25">
        <f>RA!I24</f>
        <v>46968.021800000002</v>
      </c>
      <c r="G20" s="16">
        <f t="shared" si="0"/>
        <v>225783.34669999999</v>
      </c>
      <c r="H20" s="27">
        <f>RA!J24</f>
        <v>17.220086578594</v>
      </c>
      <c r="I20" s="20">
        <f>VLOOKUP(B20,RMS!B:D,3,FALSE)</f>
        <v>272751.38261801703</v>
      </c>
      <c r="J20" s="21">
        <f>VLOOKUP(B20,RMS!B:E,4,FALSE)</f>
        <v>225783.352760065</v>
      </c>
      <c r="K20" s="22">
        <f t="shared" si="1"/>
        <v>-1.4118017046712339E-2</v>
      </c>
      <c r="L20" s="22">
        <f t="shared" si="2"/>
        <v>-6.0600650031119585E-3</v>
      </c>
    </row>
    <row r="21" spans="1:12">
      <c r="A21" s="34"/>
      <c r="B21" s="12">
        <v>32</v>
      </c>
      <c r="C21" s="31" t="s">
        <v>23</v>
      </c>
      <c r="D21" s="31"/>
      <c r="E21" s="15">
        <f>RA!D25</f>
        <v>277294.51760000002</v>
      </c>
      <c r="F21" s="25">
        <f>RA!I25</f>
        <v>27278.936000000002</v>
      </c>
      <c r="G21" s="16">
        <f t="shared" si="0"/>
        <v>250015.58160000003</v>
      </c>
      <c r="H21" s="27">
        <f>RA!J25</f>
        <v>9.8375316743009407</v>
      </c>
      <c r="I21" s="20">
        <f>VLOOKUP(B21,RMS!B:D,3,FALSE)</f>
        <v>277294.51843159401</v>
      </c>
      <c r="J21" s="21">
        <f>VLOOKUP(B21,RMS!B:E,4,FALSE)</f>
        <v>250015.580742235</v>
      </c>
      <c r="K21" s="22">
        <f t="shared" si="1"/>
        <v>-8.3159399218857288E-4</v>
      </c>
      <c r="L21" s="22">
        <f t="shared" si="2"/>
        <v>8.5776502965018153E-4</v>
      </c>
    </row>
    <row r="22" spans="1:12">
      <c r="A22" s="34"/>
      <c r="B22" s="12">
        <v>33</v>
      </c>
      <c r="C22" s="31" t="s">
        <v>24</v>
      </c>
      <c r="D22" s="31"/>
      <c r="E22" s="15">
        <f>RA!D26</f>
        <v>500026.34480000002</v>
      </c>
      <c r="F22" s="25">
        <f>RA!I26</f>
        <v>87027.3842</v>
      </c>
      <c r="G22" s="16">
        <f t="shared" si="0"/>
        <v>412998.96059999999</v>
      </c>
      <c r="H22" s="27">
        <f>RA!J26</f>
        <v>17.404559800705901</v>
      </c>
      <c r="I22" s="20">
        <f>VLOOKUP(B22,RMS!B:D,3,FALSE)</f>
        <v>500026.35323573102</v>
      </c>
      <c r="J22" s="21">
        <f>VLOOKUP(B22,RMS!B:E,4,FALSE)</f>
        <v>412998.46126897301</v>
      </c>
      <c r="K22" s="22">
        <f t="shared" si="1"/>
        <v>-8.4357309970073402E-3</v>
      </c>
      <c r="L22" s="22">
        <f t="shared" si="2"/>
        <v>0.4993310269783251</v>
      </c>
    </row>
    <row r="23" spans="1:12">
      <c r="A23" s="34"/>
      <c r="B23" s="12">
        <v>34</v>
      </c>
      <c r="C23" s="31" t="s">
        <v>25</v>
      </c>
      <c r="D23" s="31"/>
      <c r="E23" s="15">
        <f>RA!D27</f>
        <v>313241.19079999998</v>
      </c>
      <c r="F23" s="25">
        <f>RA!I27</f>
        <v>94488.731299999999</v>
      </c>
      <c r="G23" s="16">
        <f t="shared" si="0"/>
        <v>218752.4595</v>
      </c>
      <c r="H23" s="27">
        <f>RA!J27</f>
        <v>30.164848709290499</v>
      </c>
      <c r="I23" s="20">
        <f>VLOOKUP(B23,RMS!B:D,3,FALSE)</f>
        <v>313241.15474310599</v>
      </c>
      <c r="J23" s="21">
        <f>VLOOKUP(B23,RMS!B:E,4,FALSE)</f>
        <v>218752.45755525699</v>
      </c>
      <c r="K23" s="22">
        <f t="shared" si="1"/>
        <v>3.6056893994100392E-2</v>
      </c>
      <c r="L23" s="22">
        <f t="shared" si="2"/>
        <v>1.9447430095169693E-3</v>
      </c>
    </row>
    <row r="24" spans="1:12">
      <c r="A24" s="34"/>
      <c r="B24" s="12">
        <v>35</v>
      </c>
      <c r="C24" s="31" t="s">
        <v>26</v>
      </c>
      <c r="D24" s="31"/>
      <c r="E24" s="15">
        <f>RA!D28</f>
        <v>959466.59589999996</v>
      </c>
      <c r="F24" s="25">
        <f>RA!I28</f>
        <v>51462.9159</v>
      </c>
      <c r="G24" s="16">
        <f t="shared" si="0"/>
        <v>908003.67999999993</v>
      </c>
      <c r="H24" s="27">
        <f>RA!J28</f>
        <v>5.3637006353229699</v>
      </c>
      <c r="I24" s="20">
        <f>VLOOKUP(B24,RMS!B:D,3,FALSE)</f>
        <v>959466.596307987</v>
      </c>
      <c r="J24" s="21">
        <f>VLOOKUP(B24,RMS!B:E,4,FALSE)</f>
        <v>908003.685223785</v>
      </c>
      <c r="K24" s="22">
        <f t="shared" si="1"/>
        <v>-4.0798704139888287E-4</v>
      </c>
      <c r="L24" s="22">
        <f t="shared" si="2"/>
        <v>-5.2237850613892078E-3</v>
      </c>
    </row>
    <row r="25" spans="1:12">
      <c r="A25" s="34"/>
      <c r="B25" s="12">
        <v>36</v>
      </c>
      <c r="C25" s="31" t="s">
        <v>27</v>
      </c>
      <c r="D25" s="31"/>
      <c r="E25" s="15">
        <f>RA!D29</f>
        <v>680515.23100000003</v>
      </c>
      <c r="F25" s="25">
        <f>RA!I29</f>
        <v>72066.937000000005</v>
      </c>
      <c r="G25" s="16">
        <f t="shared" si="0"/>
        <v>608448.29399999999</v>
      </c>
      <c r="H25" s="27">
        <f>RA!J29</f>
        <v>10.5900549638102</v>
      </c>
      <c r="I25" s="20">
        <f>VLOOKUP(B25,RMS!B:D,3,FALSE)</f>
        <v>680515.23391504399</v>
      </c>
      <c r="J25" s="21">
        <f>VLOOKUP(B25,RMS!B:E,4,FALSE)</f>
        <v>608448.26020843105</v>
      </c>
      <c r="K25" s="22">
        <f t="shared" si="1"/>
        <v>-2.9150439659133554E-3</v>
      </c>
      <c r="L25" s="22">
        <f t="shared" si="2"/>
        <v>3.3791568945161998E-2</v>
      </c>
    </row>
    <row r="26" spans="1:12">
      <c r="A26" s="34"/>
      <c r="B26" s="12">
        <v>37</v>
      </c>
      <c r="C26" s="31" t="s">
        <v>28</v>
      </c>
      <c r="D26" s="31"/>
      <c r="E26" s="15">
        <f>RA!D30</f>
        <v>1109331.8822999999</v>
      </c>
      <c r="F26" s="25">
        <f>RA!I30</f>
        <v>168130.88389999999</v>
      </c>
      <c r="G26" s="16">
        <f t="shared" si="0"/>
        <v>941200.99839999992</v>
      </c>
      <c r="H26" s="27">
        <f>RA!J30</f>
        <v>15.156049022174599</v>
      </c>
      <c r="I26" s="20">
        <f>VLOOKUP(B26,RMS!B:D,3,FALSE)</f>
        <v>1109331.8697584099</v>
      </c>
      <c r="J26" s="21">
        <f>VLOOKUP(B26,RMS!B:E,4,FALSE)</f>
        <v>941201.00890004996</v>
      </c>
      <c r="K26" s="22">
        <f t="shared" si="1"/>
        <v>1.2541590025648475E-2</v>
      </c>
      <c r="L26" s="22">
        <f t="shared" si="2"/>
        <v>-1.0500050033442676E-2</v>
      </c>
    </row>
    <row r="27" spans="1:12">
      <c r="A27" s="34"/>
      <c r="B27" s="12">
        <v>38</v>
      </c>
      <c r="C27" s="31" t="s">
        <v>29</v>
      </c>
      <c r="D27" s="31"/>
      <c r="E27" s="15">
        <f>RA!D31</f>
        <v>1091652.0695</v>
      </c>
      <c r="F27" s="25">
        <f>RA!I31</f>
        <v>36941.619899999998</v>
      </c>
      <c r="G27" s="16">
        <f t="shared" si="0"/>
        <v>1054710.4495999999</v>
      </c>
      <c r="H27" s="27">
        <f>RA!J31</f>
        <v>3.3840104308069598</v>
      </c>
      <c r="I27" s="20">
        <f>VLOOKUP(B27,RMS!B:D,3,FALSE)</f>
        <v>1091651.82928761</v>
      </c>
      <c r="J27" s="21">
        <f>VLOOKUP(B27,RMS!B:E,4,FALSE)</f>
        <v>1054710.28090885</v>
      </c>
      <c r="K27" s="22">
        <f t="shared" si="1"/>
        <v>0.24021238996647298</v>
      </c>
      <c r="L27" s="22">
        <f t="shared" si="2"/>
        <v>0.16869114991277456</v>
      </c>
    </row>
    <row r="28" spans="1:12">
      <c r="A28" s="34"/>
      <c r="B28" s="12">
        <v>39</v>
      </c>
      <c r="C28" s="31" t="s">
        <v>30</v>
      </c>
      <c r="D28" s="31"/>
      <c r="E28" s="15">
        <f>RA!D32</f>
        <v>116457.89320000001</v>
      </c>
      <c r="F28" s="25">
        <f>RA!I32</f>
        <v>30304.166000000001</v>
      </c>
      <c r="G28" s="16">
        <f t="shared" si="0"/>
        <v>86153.727200000008</v>
      </c>
      <c r="H28" s="27">
        <f>RA!J32</f>
        <v>26.021564676562399</v>
      </c>
      <c r="I28" s="20">
        <f>VLOOKUP(B28,RMS!B:D,3,FALSE)</f>
        <v>116457.793962877</v>
      </c>
      <c r="J28" s="21">
        <f>VLOOKUP(B28,RMS!B:E,4,FALSE)</f>
        <v>86153.735462865094</v>
      </c>
      <c r="K28" s="22">
        <f t="shared" si="1"/>
        <v>9.9237123009515926E-2</v>
      </c>
      <c r="L28" s="22">
        <f t="shared" si="2"/>
        <v>-8.2628650852711871E-3</v>
      </c>
    </row>
    <row r="29" spans="1:12">
      <c r="A29" s="34"/>
      <c r="B29" s="12">
        <v>40</v>
      </c>
      <c r="C29" s="31" t="s">
        <v>31</v>
      </c>
      <c r="D29" s="31"/>
      <c r="E29" s="15">
        <f>RA!D33</f>
        <v>139.65819999999999</v>
      </c>
      <c r="F29" s="25">
        <f>RA!I33</f>
        <v>366.05090000000001</v>
      </c>
      <c r="G29" s="16">
        <f t="shared" si="0"/>
        <v>-226.39270000000002</v>
      </c>
      <c r="H29" s="27">
        <f>RA!J33</f>
        <v>262.10483881361802</v>
      </c>
      <c r="I29" s="20">
        <f>VLOOKUP(B29,RMS!B:D,3,FALSE)</f>
        <v>139.6583</v>
      </c>
      <c r="J29" s="21">
        <f>VLOOKUP(B29,RMS!B:E,4,FALSE)</f>
        <v>-226.39269999999999</v>
      </c>
      <c r="K29" s="22">
        <f t="shared" si="1"/>
        <v>-1.0000000000331966E-4</v>
      </c>
      <c r="L29" s="22">
        <f t="shared" si="2"/>
        <v>0</v>
      </c>
    </row>
    <row r="30" spans="1:12">
      <c r="A30" s="34"/>
      <c r="B30" s="12">
        <v>41</v>
      </c>
      <c r="C30" s="31" t="s">
        <v>40</v>
      </c>
      <c r="D30" s="31"/>
      <c r="E30" s="15">
        <f>RA!D34</f>
        <v>0</v>
      </c>
      <c r="F30" s="25">
        <f>RA!I34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</row>
    <row r="31" spans="1:12">
      <c r="A31" s="34"/>
      <c r="B31" s="12">
        <v>42</v>
      </c>
      <c r="C31" s="31" t="s">
        <v>32</v>
      </c>
      <c r="D31" s="31"/>
      <c r="E31" s="15">
        <f>RA!D35</f>
        <v>165171.25719999999</v>
      </c>
      <c r="F31" s="25">
        <f>RA!I35</f>
        <v>24011.697</v>
      </c>
      <c r="G31" s="16">
        <f t="shared" si="0"/>
        <v>141159.56020000001</v>
      </c>
      <c r="H31" s="27">
        <f>RA!J35</f>
        <v>14.537454885946101</v>
      </c>
      <c r="I31" s="20">
        <f>VLOOKUP(B31,RMS!B:D,3,FALSE)</f>
        <v>165171.25630000001</v>
      </c>
      <c r="J31" s="21">
        <f>VLOOKUP(B31,RMS!B:E,4,FALSE)</f>
        <v>141159.55239999999</v>
      </c>
      <c r="K31" s="22">
        <f t="shared" si="1"/>
        <v>8.9999998454004526E-4</v>
      </c>
      <c r="L31" s="22">
        <f t="shared" si="2"/>
        <v>7.8000000212341547E-3</v>
      </c>
    </row>
    <row r="32" spans="1:12">
      <c r="A32" s="34"/>
      <c r="B32" s="12">
        <v>71</v>
      </c>
      <c r="C32" s="31" t="s">
        <v>41</v>
      </c>
      <c r="D32" s="31"/>
      <c r="E32" s="15">
        <f>RA!D36</f>
        <v>0</v>
      </c>
      <c r="F32" s="25">
        <f>RA!I36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</row>
    <row r="33" spans="1:12">
      <c r="A33" s="34"/>
      <c r="B33" s="12">
        <v>72</v>
      </c>
      <c r="C33" s="31" t="s">
        <v>42</v>
      </c>
      <c r="D33" s="31"/>
      <c r="E33" s="15">
        <f>RA!D37</f>
        <v>0</v>
      </c>
      <c r="F33" s="25">
        <f>RA!I37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</row>
    <row r="34" spans="1:12">
      <c r="A34" s="34"/>
      <c r="B34" s="12">
        <v>73</v>
      </c>
      <c r="C34" s="31" t="s">
        <v>43</v>
      </c>
      <c r="D34" s="31"/>
      <c r="E34" s="15">
        <f>RA!D38</f>
        <v>0</v>
      </c>
      <c r="F34" s="25">
        <f>RA!I38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</row>
    <row r="35" spans="1:12">
      <c r="A35" s="34"/>
      <c r="B35" s="12">
        <v>75</v>
      </c>
      <c r="C35" s="31" t="s">
        <v>33</v>
      </c>
      <c r="D35" s="31"/>
      <c r="E35" s="15">
        <f>RA!D39</f>
        <v>363311.11239999998</v>
      </c>
      <c r="F35" s="25">
        <f>RA!I39</f>
        <v>20831.2893</v>
      </c>
      <c r="G35" s="16">
        <f t="shared" si="0"/>
        <v>342479.82309999998</v>
      </c>
      <c r="H35" s="27">
        <f>RA!J39</f>
        <v>5.7337330428432001</v>
      </c>
      <c r="I35" s="20">
        <f>VLOOKUP(B35,RMS!B:D,3,FALSE)</f>
        <v>363311.11111111101</v>
      </c>
      <c r="J35" s="21">
        <f>VLOOKUP(B35,RMS!B:E,4,FALSE)</f>
        <v>342479.82222222199</v>
      </c>
      <c r="K35" s="22">
        <f t="shared" si="1"/>
        <v>1.2888889759778976E-3</v>
      </c>
      <c r="L35" s="22">
        <f t="shared" si="2"/>
        <v>8.777779876254499E-4</v>
      </c>
    </row>
    <row r="36" spans="1:12">
      <c r="A36" s="34"/>
      <c r="B36" s="12">
        <v>76</v>
      </c>
      <c r="C36" s="31" t="s">
        <v>34</v>
      </c>
      <c r="D36" s="31"/>
      <c r="E36" s="15">
        <f>RA!D40</f>
        <v>521310.24329999997</v>
      </c>
      <c r="F36" s="25">
        <f>RA!I40</f>
        <v>19898.879799999999</v>
      </c>
      <c r="G36" s="16">
        <f t="shared" si="0"/>
        <v>501411.36349999998</v>
      </c>
      <c r="H36" s="27">
        <f>RA!J40</f>
        <v>3.8170897379717799</v>
      </c>
      <c r="I36" s="20">
        <f>VLOOKUP(B36,RMS!B:D,3,FALSE)</f>
        <v>521310.23633760703</v>
      </c>
      <c r="J36" s="21">
        <f>VLOOKUP(B36,RMS!B:E,4,FALSE)</f>
        <v>501411.36513076897</v>
      </c>
      <c r="K36" s="22">
        <f t="shared" si="1"/>
        <v>6.962392944842577E-3</v>
      </c>
      <c r="L36" s="22">
        <f t="shared" si="2"/>
        <v>-1.6307689948007464E-3</v>
      </c>
    </row>
    <row r="37" spans="1:12">
      <c r="A37" s="34"/>
      <c r="B37" s="12">
        <v>77</v>
      </c>
      <c r="C37" s="31" t="s">
        <v>44</v>
      </c>
      <c r="D37" s="31"/>
      <c r="E37" s="15">
        <f>RA!D41</f>
        <v>0</v>
      </c>
      <c r="F37" s="25">
        <f>RA!I41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34"/>
      <c r="B38" s="12">
        <v>78</v>
      </c>
      <c r="C38" s="31" t="s">
        <v>45</v>
      </c>
      <c r="D38" s="31"/>
      <c r="E38" s="15">
        <f>RA!D42</f>
        <v>0</v>
      </c>
      <c r="F38" s="25">
        <f>RA!I42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34"/>
      <c r="B39" s="12">
        <v>99</v>
      </c>
      <c r="C39" s="31" t="s">
        <v>35</v>
      </c>
      <c r="D39" s="31"/>
      <c r="E39" s="15">
        <f>RA!D43</f>
        <v>67768.256500000003</v>
      </c>
      <c r="F39" s="25">
        <f>RA!I43</f>
        <v>11029.837100000001</v>
      </c>
      <c r="G39" s="16">
        <f t="shared" si="0"/>
        <v>56738.419399999999</v>
      </c>
      <c r="H39" s="27">
        <f>RA!J43</f>
        <v>16.2758165395623</v>
      </c>
      <c r="I39" s="20">
        <f>VLOOKUP(B39,RMS!B:D,3,FALSE)</f>
        <v>67768.256410256407</v>
      </c>
      <c r="J39" s="21">
        <f>VLOOKUP(B39,RMS!B:E,4,FALSE)</f>
        <v>56738.418803418797</v>
      </c>
      <c r="K39" s="22">
        <f t="shared" si="1"/>
        <v>8.9743596618063748E-5</v>
      </c>
      <c r="L39" s="22">
        <f t="shared" si="2"/>
        <v>5.9658120153471828E-4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3"/>
  <sheetViews>
    <sheetView workbookViewId="0">
      <selection sqref="A1:W43"/>
    </sheetView>
  </sheetViews>
  <sheetFormatPr defaultRowHeight="11.25"/>
  <cols>
    <col min="1" max="1" width="7.75" style="1" customWidth="1"/>
    <col min="2" max="3" width="9" style="1"/>
    <col min="4" max="5" width="11.5" style="1" bestFit="1" customWidth="1"/>
    <col min="6" max="7" width="12.25" style="1" bestFit="1" customWidth="1"/>
    <col min="8" max="8" width="9" style="1"/>
    <col min="9" max="9" width="12.25" style="1" bestFit="1" customWidth="1"/>
    <col min="10" max="10" width="9" style="1"/>
    <col min="11" max="11" width="12.25" style="1" bestFit="1" customWidth="1"/>
    <col min="12" max="12" width="10.5" style="1" bestFit="1" customWidth="1"/>
    <col min="13" max="13" width="12.25" style="1" bestFit="1" customWidth="1"/>
    <col min="14" max="15" width="13.875" style="1" bestFit="1" customWidth="1"/>
    <col min="16" max="17" width="9.25" style="1" bestFit="1" customWidth="1"/>
    <col min="18" max="18" width="10.5" style="1" bestFit="1" customWidth="1"/>
    <col min="19" max="20" width="9" style="1"/>
    <col min="21" max="21" width="10.5" style="1" bestFit="1" customWidth="1"/>
    <col min="22" max="22" width="36" style="1" bestFit="1" customWidth="1"/>
    <col min="23" max="16384" width="9" style="1"/>
  </cols>
  <sheetData>
    <row r="1" spans="1:23" ht="12.7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51" t="s">
        <v>54</v>
      </c>
      <c r="W1" s="39"/>
    </row>
    <row r="2" spans="1:23" ht="12.7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51"/>
      <c r="W2" s="39"/>
    </row>
    <row r="3" spans="1:23" ht="23.25" thickBot="1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52" t="s">
        <v>55</v>
      </c>
      <c r="W3" s="39"/>
    </row>
    <row r="4" spans="1:23" ht="15" thickTop="1" thickBot="1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50"/>
      <c r="W4" s="39"/>
    </row>
    <row r="5" spans="1:23" ht="15" thickTop="1" thickBot="1">
      <c r="A5" s="53"/>
      <c r="B5" s="54"/>
      <c r="C5" s="55"/>
      <c r="D5" s="56" t="s">
        <v>0</v>
      </c>
      <c r="E5" s="56" t="s">
        <v>56</v>
      </c>
      <c r="F5" s="56" t="s">
        <v>57</v>
      </c>
      <c r="G5" s="56" t="s">
        <v>58</v>
      </c>
      <c r="H5" s="56" t="s">
        <v>59</v>
      </c>
      <c r="I5" s="56" t="s">
        <v>1</v>
      </c>
      <c r="J5" s="56" t="s">
        <v>2</v>
      </c>
      <c r="K5" s="56" t="s">
        <v>60</v>
      </c>
      <c r="L5" s="56" t="s">
        <v>61</v>
      </c>
      <c r="M5" s="56" t="s">
        <v>62</v>
      </c>
      <c r="N5" s="56" t="s">
        <v>63</v>
      </c>
      <c r="O5" s="56" t="s">
        <v>64</v>
      </c>
      <c r="P5" s="56" t="s">
        <v>65</v>
      </c>
      <c r="Q5" s="56" t="s">
        <v>66</v>
      </c>
      <c r="R5" s="56" t="s">
        <v>67</v>
      </c>
      <c r="S5" s="56" t="s">
        <v>68</v>
      </c>
      <c r="T5" s="56" t="s">
        <v>69</v>
      </c>
      <c r="U5" s="57" t="s">
        <v>70</v>
      </c>
      <c r="V5" s="50"/>
      <c r="W5" s="50"/>
    </row>
    <row r="6" spans="1:23" ht="14.25" thickBot="1">
      <c r="A6" s="58" t="s">
        <v>3</v>
      </c>
      <c r="B6" s="40" t="s">
        <v>4</v>
      </c>
      <c r="C6" s="41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9"/>
      <c r="V6" s="50"/>
      <c r="W6" s="50"/>
    </row>
    <row r="7" spans="1:23" ht="14.25" thickBot="1">
      <c r="A7" s="42" t="s">
        <v>5</v>
      </c>
      <c r="B7" s="43"/>
      <c r="C7" s="44"/>
      <c r="D7" s="60">
        <v>17534401.150800001</v>
      </c>
      <c r="E7" s="60">
        <v>20025858</v>
      </c>
      <c r="F7" s="61">
        <v>87.558800980212695</v>
      </c>
      <c r="G7" s="62"/>
      <c r="H7" s="62"/>
      <c r="I7" s="60">
        <v>1492971.8722999999</v>
      </c>
      <c r="J7" s="61">
        <v>8.5145301482502198</v>
      </c>
      <c r="K7" s="62"/>
      <c r="L7" s="62"/>
      <c r="M7" s="62"/>
      <c r="N7" s="60">
        <v>214622807.88069999</v>
      </c>
      <c r="O7" s="60">
        <v>2207366896.0067</v>
      </c>
      <c r="P7" s="60">
        <v>968761</v>
      </c>
      <c r="Q7" s="60">
        <v>857064</v>
      </c>
      <c r="R7" s="61">
        <v>13.032515658107201</v>
      </c>
      <c r="S7" s="60">
        <v>18.0998214738207</v>
      </c>
      <c r="T7" s="60">
        <v>16.590224277650201</v>
      </c>
      <c r="U7" s="63">
        <v>8.3403982649990809</v>
      </c>
      <c r="V7" s="50"/>
      <c r="W7" s="50"/>
    </row>
    <row r="8" spans="1:23" ht="14.25" thickBot="1">
      <c r="A8" s="45">
        <v>41530</v>
      </c>
      <c r="B8" s="35" t="s">
        <v>6</v>
      </c>
      <c r="C8" s="36"/>
      <c r="D8" s="64">
        <v>555258.22739999997</v>
      </c>
      <c r="E8" s="64">
        <v>597940</v>
      </c>
      <c r="F8" s="65">
        <v>92.861863631802507</v>
      </c>
      <c r="G8" s="66"/>
      <c r="H8" s="66"/>
      <c r="I8" s="64">
        <v>111904.228</v>
      </c>
      <c r="J8" s="65">
        <v>20.153547030539698</v>
      </c>
      <c r="K8" s="66"/>
      <c r="L8" s="66"/>
      <c r="M8" s="66"/>
      <c r="N8" s="64">
        <v>8506137.6552000009</v>
      </c>
      <c r="O8" s="64">
        <v>71499503.357800007</v>
      </c>
      <c r="P8" s="64">
        <v>24990</v>
      </c>
      <c r="Q8" s="64">
        <v>21974</v>
      </c>
      <c r="R8" s="65">
        <v>13.725311732047</v>
      </c>
      <c r="S8" s="64">
        <v>22.219216782713101</v>
      </c>
      <c r="T8" s="64">
        <v>22.8505746655138</v>
      </c>
      <c r="U8" s="67">
        <v>-2.8414947699322401</v>
      </c>
      <c r="V8" s="50"/>
      <c r="W8" s="50"/>
    </row>
    <row r="9" spans="1:23" ht="12" customHeight="1" thickBot="1">
      <c r="A9" s="46"/>
      <c r="B9" s="35" t="s">
        <v>7</v>
      </c>
      <c r="C9" s="36"/>
      <c r="D9" s="64">
        <v>91926.561400000006</v>
      </c>
      <c r="E9" s="64">
        <v>133298</v>
      </c>
      <c r="F9" s="65">
        <v>68.963196297018698</v>
      </c>
      <c r="G9" s="66"/>
      <c r="H9" s="66"/>
      <c r="I9" s="64">
        <v>18499.458299999998</v>
      </c>
      <c r="J9" s="65">
        <v>20.1241708797344</v>
      </c>
      <c r="K9" s="66"/>
      <c r="L9" s="66"/>
      <c r="M9" s="66"/>
      <c r="N9" s="64">
        <v>1668130.733</v>
      </c>
      <c r="O9" s="64">
        <v>15669563.4626</v>
      </c>
      <c r="P9" s="64">
        <v>6317</v>
      </c>
      <c r="Q9" s="64">
        <v>5021</v>
      </c>
      <c r="R9" s="65">
        <v>25.8115913164708</v>
      </c>
      <c r="S9" s="64">
        <v>14.552249707139501</v>
      </c>
      <c r="T9" s="64">
        <v>14.3190275044812</v>
      </c>
      <c r="U9" s="67">
        <v>1.6026539356582501</v>
      </c>
      <c r="V9" s="50"/>
      <c r="W9" s="50"/>
    </row>
    <row r="10" spans="1:23" ht="14.25" thickBot="1">
      <c r="A10" s="46"/>
      <c r="B10" s="35" t="s">
        <v>8</v>
      </c>
      <c r="C10" s="36"/>
      <c r="D10" s="64">
        <v>112075.3967</v>
      </c>
      <c r="E10" s="64">
        <v>116898</v>
      </c>
      <c r="F10" s="65">
        <v>95.874520265530705</v>
      </c>
      <c r="G10" s="66"/>
      <c r="H10" s="66"/>
      <c r="I10" s="64">
        <v>29339.713</v>
      </c>
      <c r="J10" s="65">
        <v>26.178549319379702</v>
      </c>
      <c r="K10" s="66"/>
      <c r="L10" s="66"/>
      <c r="M10" s="66"/>
      <c r="N10" s="64">
        <v>1504239.0444</v>
      </c>
      <c r="O10" s="64">
        <v>20884512.3138</v>
      </c>
      <c r="P10" s="64">
        <v>86149</v>
      </c>
      <c r="Q10" s="64">
        <v>75264</v>
      </c>
      <c r="R10" s="65">
        <v>14.4624255952381</v>
      </c>
      <c r="S10" s="64">
        <v>1.30094831861078</v>
      </c>
      <c r="T10" s="64">
        <v>1.0723130952380999</v>
      </c>
      <c r="U10" s="67">
        <v>17.5745046979908</v>
      </c>
      <c r="V10" s="50"/>
      <c r="W10" s="50"/>
    </row>
    <row r="11" spans="1:23" ht="14.25" thickBot="1">
      <c r="A11" s="46"/>
      <c r="B11" s="35" t="s">
        <v>9</v>
      </c>
      <c r="C11" s="36"/>
      <c r="D11" s="64">
        <v>47982.075400000002</v>
      </c>
      <c r="E11" s="64">
        <v>55437</v>
      </c>
      <c r="F11" s="65">
        <v>86.552438624023694</v>
      </c>
      <c r="G11" s="66"/>
      <c r="H11" s="66"/>
      <c r="I11" s="64">
        <v>11669.499</v>
      </c>
      <c r="J11" s="65">
        <v>24.320538248331001</v>
      </c>
      <c r="K11" s="66"/>
      <c r="L11" s="66"/>
      <c r="M11" s="66"/>
      <c r="N11" s="64">
        <v>707611.83880000003</v>
      </c>
      <c r="O11" s="64">
        <v>7054731.4962999998</v>
      </c>
      <c r="P11" s="64">
        <v>2274</v>
      </c>
      <c r="Q11" s="64">
        <v>1996</v>
      </c>
      <c r="R11" s="65">
        <v>13.9278557114229</v>
      </c>
      <c r="S11" s="64">
        <v>21.100297009674598</v>
      </c>
      <c r="T11" s="64">
        <v>19.433982515030099</v>
      </c>
      <c r="U11" s="67">
        <v>7.8971139310527603</v>
      </c>
      <c r="V11" s="50"/>
      <c r="W11" s="50"/>
    </row>
    <row r="12" spans="1:23" ht="14.25" thickBot="1">
      <c r="A12" s="46"/>
      <c r="B12" s="35" t="s">
        <v>10</v>
      </c>
      <c r="C12" s="36"/>
      <c r="D12" s="64">
        <v>172505.78950000001</v>
      </c>
      <c r="E12" s="64">
        <v>217930</v>
      </c>
      <c r="F12" s="65">
        <v>79.156513329968405</v>
      </c>
      <c r="G12" s="66"/>
      <c r="H12" s="66"/>
      <c r="I12" s="64">
        <v>16838.726699999999</v>
      </c>
      <c r="J12" s="65">
        <v>9.7612530853638404</v>
      </c>
      <c r="K12" s="66"/>
      <c r="L12" s="66"/>
      <c r="M12" s="66"/>
      <c r="N12" s="64">
        <v>2866050.0866</v>
      </c>
      <c r="O12" s="64">
        <v>27198780.726100001</v>
      </c>
      <c r="P12" s="64">
        <v>1778</v>
      </c>
      <c r="Q12" s="64">
        <v>1339</v>
      </c>
      <c r="R12" s="65">
        <v>32.785660941000799</v>
      </c>
      <c r="S12" s="64">
        <v>97.022378796400503</v>
      </c>
      <c r="T12" s="64">
        <v>108.41791105302499</v>
      </c>
      <c r="U12" s="67">
        <v>-11.7452616581763</v>
      </c>
      <c r="V12" s="50"/>
      <c r="W12" s="50"/>
    </row>
    <row r="13" spans="1:23" ht="14.25" thickBot="1">
      <c r="A13" s="46"/>
      <c r="B13" s="35" t="s">
        <v>11</v>
      </c>
      <c r="C13" s="36"/>
      <c r="D13" s="64">
        <v>241371.1881</v>
      </c>
      <c r="E13" s="64">
        <v>298843</v>
      </c>
      <c r="F13" s="65">
        <v>80.768560113504407</v>
      </c>
      <c r="G13" s="66"/>
      <c r="H13" s="66"/>
      <c r="I13" s="64">
        <v>59849.380700000002</v>
      </c>
      <c r="J13" s="65">
        <v>24.7955777866928</v>
      </c>
      <c r="K13" s="66"/>
      <c r="L13" s="66"/>
      <c r="M13" s="66"/>
      <c r="N13" s="64">
        <v>4015712.5150000001</v>
      </c>
      <c r="O13" s="64">
        <v>39026033.680699997</v>
      </c>
      <c r="P13" s="64">
        <v>10562</v>
      </c>
      <c r="Q13" s="64">
        <v>9244</v>
      </c>
      <c r="R13" s="65">
        <v>14.2578970142795</v>
      </c>
      <c r="S13" s="64">
        <v>22.852791904942201</v>
      </c>
      <c r="T13" s="64">
        <v>23.637062007788799</v>
      </c>
      <c r="U13" s="67">
        <v>-3.43183496401147</v>
      </c>
      <c r="V13" s="50"/>
      <c r="W13" s="50"/>
    </row>
    <row r="14" spans="1:23" ht="14.25" thickBot="1">
      <c r="A14" s="46"/>
      <c r="B14" s="35" t="s">
        <v>12</v>
      </c>
      <c r="C14" s="36"/>
      <c r="D14" s="64">
        <v>131563.2169</v>
      </c>
      <c r="E14" s="64">
        <v>197092</v>
      </c>
      <c r="F14" s="65">
        <v>66.752185223144494</v>
      </c>
      <c r="G14" s="66"/>
      <c r="H14" s="66"/>
      <c r="I14" s="64">
        <v>22878.592499999999</v>
      </c>
      <c r="J14" s="65">
        <v>17.3898092788274</v>
      </c>
      <c r="K14" s="66"/>
      <c r="L14" s="66"/>
      <c r="M14" s="66"/>
      <c r="N14" s="64">
        <v>2374623.6617000001</v>
      </c>
      <c r="O14" s="64">
        <v>21108372.391800001</v>
      </c>
      <c r="P14" s="64">
        <v>2167</v>
      </c>
      <c r="Q14" s="64">
        <v>2112</v>
      </c>
      <c r="R14" s="65">
        <v>2.6041666666666701</v>
      </c>
      <c r="S14" s="64">
        <v>60.712144393170298</v>
      </c>
      <c r="T14" s="64">
        <v>67.549010984848493</v>
      </c>
      <c r="U14" s="67">
        <v>-11.261118611463999</v>
      </c>
      <c r="V14" s="50"/>
      <c r="W14" s="50"/>
    </row>
    <row r="15" spans="1:23" ht="14.25" thickBot="1">
      <c r="A15" s="46"/>
      <c r="B15" s="35" t="s">
        <v>13</v>
      </c>
      <c r="C15" s="36"/>
      <c r="D15" s="64">
        <v>69813.624100000001</v>
      </c>
      <c r="E15" s="64">
        <v>107949</v>
      </c>
      <c r="F15" s="65">
        <v>64.672784463033494</v>
      </c>
      <c r="G15" s="66"/>
      <c r="H15" s="66"/>
      <c r="I15" s="64">
        <v>11737.0435</v>
      </c>
      <c r="J15" s="65">
        <v>16.811967078500398</v>
      </c>
      <c r="K15" s="66"/>
      <c r="L15" s="66"/>
      <c r="M15" s="66"/>
      <c r="N15" s="64">
        <v>1289416.6639</v>
      </c>
      <c r="O15" s="64">
        <v>13965045.691500001</v>
      </c>
      <c r="P15" s="64">
        <v>2556</v>
      </c>
      <c r="Q15" s="64">
        <v>2366</v>
      </c>
      <c r="R15" s="65">
        <v>8.0304311073541808</v>
      </c>
      <c r="S15" s="64">
        <v>27.313624452269199</v>
      </c>
      <c r="T15" s="64">
        <v>27.667427261200299</v>
      </c>
      <c r="U15" s="67">
        <v>-1.29533453002345</v>
      </c>
      <c r="V15" s="50"/>
      <c r="W15" s="50"/>
    </row>
    <row r="16" spans="1:23" ht="14.25" thickBot="1">
      <c r="A16" s="46"/>
      <c r="B16" s="35" t="s">
        <v>14</v>
      </c>
      <c r="C16" s="36"/>
      <c r="D16" s="64">
        <v>849778.64780000004</v>
      </c>
      <c r="E16" s="64">
        <v>793095</v>
      </c>
      <c r="F16" s="65">
        <v>107.147144768281</v>
      </c>
      <c r="G16" s="66"/>
      <c r="H16" s="66"/>
      <c r="I16" s="64">
        <v>62807.892200000002</v>
      </c>
      <c r="J16" s="65">
        <v>7.3910885337733498</v>
      </c>
      <c r="K16" s="66"/>
      <c r="L16" s="66"/>
      <c r="M16" s="66"/>
      <c r="N16" s="64">
        <v>9693905.2409000006</v>
      </c>
      <c r="O16" s="64">
        <v>118518406.8276</v>
      </c>
      <c r="P16" s="64">
        <v>54865</v>
      </c>
      <c r="Q16" s="64">
        <v>41560</v>
      </c>
      <c r="R16" s="65">
        <v>32.013955726660299</v>
      </c>
      <c r="S16" s="64">
        <v>15.488538190103</v>
      </c>
      <c r="T16" s="64">
        <v>15.282410844562101</v>
      </c>
      <c r="U16" s="67">
        <v>1.33083795908265</v>
      </c>
      <c r="V16" s="50"/>
      <c r="W16" s="50"/>
    </row>
    <row r="17" spans="1:21" ht="12" thickBot="1">
      <c r="A17" s="46"/>
      <c r="B17" s="35" t="s">
        <v>15</v>
      </c>
      <c r="C17" s="36"/>
      <c r="D17" s="64">
        <v>1381137.2516000001</v>
      </c>
      <c r="E17" s="64">
        <v>1263200</v>
      </c>
      <c r="F17" s="65">
        <v>109.336387872071</v>
      </c>
      <c r="G17" s="66"/>
      <c r="H17" s="66"/>
      <c r="I17" s="64">
        <v>-39876.252800000002</v>
      </c>
      <c r="J17" s="65">
        <v>-2.8872042046367801</v>
      </c>
      <c r="K17" s="66"/>
      <c r="L17" s="66"/>
      <c r="M17" s="66"/>
      <c r="N17" s="64">
        <v>10770144.5242</v>
      </c>
      <c r="O17" s="64">
        <v>85610038.613600001</v>
      </c>
      <c r="P17" s="64">
        <v>23316</v>
      </c>
      <c r="Q17" s="64">
        <v>19342</v>
      </c>
      <c r="R17" s="65">
        <v>20.545962154896099</v>
      </c>
      <c r="S17" s="64">
        <v>59.235600085778003</v>
      </c>
      <c r="T17" s="64">
        <v>56.184748697135802</v>
      </c>
      <c r="U17" s="67">
        <v>5.15036799530073</v>
      </c>
    </row>
    <row r="18" spans="1:21" ht="12" thickBot="1">
      <c r="A18" s="46"/>
      <c r="B18" s="35" t="s">
        <v>16</v>
      </c>
      <c r="C18" s="36"/>
      <c r="D18" s="64">
        <v>1427038.9397</v>
      </c>
      <c r="E18" s="64">
        <v>1626489</v>
      </c>
      <c r="F18" s="65">
        <v>87.737386462496801</v>
      </c>
      <c r="G18" s="66"/>
      <c r="H18" s="66"/>
      <c r="I18" s="64">
        <v>212842.56469999999</v>
      </c>
      <c r="J18" s="65">
        <v>14.914979457024801</v>
      </c>
      <c r="K18" s="66"/>
      <c r="L18" s="66"/>
      <c r="M18" s="66"/>
      <c r="N18" s="64">
        <v>19392174.0176</v>
      </c>
      <c r="O18" s="64">
        <v>218696442.13999999</v>
      </c>
      <c r="P18" s="64">
        <v>79754</v>
      </c>
      <c r="Q18" s="64">
        <v>66363</v>
      </c>
      <c r="R18" s="65">
        <v>20.1784126697105</v>
      </c>
      <c r="S18" s="64">
        <v>17.8930077450661</v>
      </c>
      <c r="T18" s="64">
        <v>17.564475177433199</v>
      </c>
      <c r="U18" s="67">
        <v>1.8360947042201901</v>
      </c>
    </row>
    <row r="19" spans="1:21" ht="12" thickBot="1">
      <c r="A19" s="46"/>
      <c r="B19" s="35" t="s">
        <v>17</v>
      </c>
      <c r="C19" s="36"/>
      <c r="D19" s="64">
        <v>739833.46279999998</v>
      </c>
      <c r="E19" s="64">
        <v>584127</v>
      </c>
      <c r="F19" s="65">
        <v>126.656268722384</v>
      </c>
      <c r="G19" s="66"/>
      <c r="H19" s="66"/>
      <c r="I19" s="64">
        <v>4617.2413999999999</v>
      </c>
      <c r="J19" s="65">
        <v>0.62409199261215098</v>
      </c>
      <c r="K19" s="66"/>
      <c r="L19" s="66"/>
      <c r="M19" s="66"/>
      <c r="N19" s="64">
        <v>7927478.7564000003</v>
      </c>
      <c r="O19" s="64">
        <v>76132939.243900001</v>
      </c>
      <c r="P19" s="64">
        <v>13216</v>
      </c>
      <c r="Q19" s="64">
        <v>10647</v>
      </c>
      <c r="R19" s="65">
        <v>24.128862590401098</v>
      </c>
      <c r="S19" s="64">
        <v>55.980134897094402</v>
      </c>
      <c r="T19" s="64">
        <v>53.411702132056</v>
      </c>
      <c r="U19" s="67">
        <v>4.5881146405950597</v>
      </c>
    </row>
    <row r="20" spans="1:21" ht="12" thickBot="1">
      <c r="A20" s="46"/>
      <c r="B20" s="35" t="s">
        <v>18</v>
      </c>
      <c r="C20" s="36"/>
      <c r="D20" s="64">
        <v>1316434.6248000001</v>
      </c>
      <c r="E20" s="64">
        <v>1499221</v>
      </c>
      <c r="F20" s="65">
        <v>87.807909894538597</v>
      </c>
      <c r="G20" s="66"/>
      <c r="H20" s="66"/>
      <c r="I20" s="64">
        <v>2511.0192000000002</v>
      </c>
      <c r="J20" s="65">
        <v>0.19074393461669101</v>
      </c>
      <c r="K20" s="66"/>
      <c r="L20" s="66"/>
      <c r="M20" s="66"/>
      <c r="N20" s="64">
        <v>14188695.9782</v>
      </c>
      <c r="O20" s="64">
        <v>130459264.73</v>
      </c>
      <c r="P20" s="64">
        <v>43577</v>
      </c>
      <c r="Q20" s="64">
        <v>37643</v>
      </c>
      <c r="R20" s="65">
        <v>15.7638870440719</v>
      </c>
      <c r="S20" s="64">
        <v>30.209390843793798</v>
      </c>
      <c r="T20" s="64">
        <v>27.748102855776601</v>
      </c>
      <c r="U20" s="67">
        <v>8.1474267413861394</v>
      </c>
    </row>
    <row r="21" spans="1:21" ht="12" thickBot="1">
      <c r="A21" s="46"/>
      <c r="B21" s="35" t="s">
        <v>19</v>
      </c>
      <c r="C21" s="36"/>
      <c r="D21" s="64">
        <v>354393.36979999999</v>
      </c>
      <c r="E21" s="64">
        <v>414737</v>
      </c>
      <c r="F21" s="65">
        <v>85.450145465680706</v>
      </c>
      <c r="G21" s="66"/>
      <c r="H21" s="66"/>
      <c r="I21" s="64">
        <v>39022.988799999999</v>
      </c>
      <c r="J21" s="65">
        <v>11.0112073547037</v>
      </c>
      <c r="K21" s="66"/>
      <c r="L21" s="66"/>
      <c r="M21" s="66"/>
      <c r="N21" s="64">
        <v>4519428.5456999997</v>
      </c>
      <c r="O21" s="64">
        <v>46189636.131499998</v>
      </c>
      <c r="P21" s="64">
        <v>32205</v>
      </c>
      <c r="Q21" s="64">
        <v>28064</v>
      </c>
      <c r="R21" s="65">
        <v>14.755558722919</v>
      </c>
      <c r="S21" s="64">
        <v>11.0042965315945</v>
      </c>
      <c r="T21" s="64">
        <v>10.538359385689899</v>
      </c>
      <c r="U21" s="67">
        <v>4.23413840736539</v>
      </c>
    </row>
    <row r="22" spans="1:21" ht="12" thickBot="1">
      <c r="A22" s="46"/>
      <c r="B22" s="35" t="s">
        <v>20</v>
      </c>
      <c r="C22" s="36"/>
      <c r="D22" s="64">
        <v>1049320.0234999999</v>
      </c>
      <c r="E22" s="64">
        <v>1013224</v>
      </c>
      <c r="F22" s="65">
        <v>103.562491956369</v>
      </c>
      <c r="G22" s="66"/>
      <c r="H22" s="66"/>
      <c r="I22" s="64">
        <v>136526.272</v>
      </c>
      <c r="J22" s="65">
        <v>13.010927928795001</v>
      </c>
      <c r="K22" s="66"/>
      <c r="L22" s="66"/>
      <c r="M22" s="66"/>
      <c r="N22" s="64">
        <v>13153019.5461</v>
      </c>
      <c r="O22" s="64">
        <v>159321296.9287</v>
      </c>
      <c r="P22" s="64">
        <v>70351</v>
      </c>
      <c r="Q22" s="64">
        <v>58431</v>
      </c>
      <c r="R22" s="65">
        <v>20.400130067943401</v>
      </c>
      <c r="S22" s="64">
        <v>14.9154954940228</v>
      </c>
      <c r="T22" s="64">
        <v>14.495765059643</v>
      </c>
      <c r="U22" s="67">
        <v>2.8140562581245399</v>
      </c>
    </row>
    <row r="23" spans="1:21" ht="12" thickBot="1">
      <c r="A23" s="46"/>
      <c r="B23" s="35" t="s">
        <v>21</v>
      </c>
      <c r="C23" s="36"/>
      <c r="D23" s="64">
        <v>2555531.1301000002</v>
      </c>
      <c r="E23" s="64">
        <v>2441965</v>
      </c>
      <c r="F23" s="65">
        <v>104.65060433298601</v>
      </c>
      <c r="G23" s="66"/>
      <c r="H23" s="66"/>
      <c r="I23" s="64">
        <v>100996.155</v>
      </c>
      <c r="J23" s="65">
        <v>3.9520612294810098</v>
      </c>
      <c r="K23" s="66"/>
      <c r="L23" s="66"/>
      <c r="M23" s="66"/>
      <c r="N23" s="64">
        <v>32250720.4166</v>
      </c>
      <c r="O23" s="64">
        <v>337936706.55559999</v>
      </c>
      <c r="P23" s="64">
        <v>83934</v>
      </c>
      <c r="Q23" s="64">
        <v>70711</v>
      </c>
      <c r="R23" s="65">
        <v>18.7000608109064</v>
      </c>
      <c r="S23" s="64">
        <v>30.4469122179331</v>
      </c>
      <c r="T23" s="64">
        <v>27.5902306882946</v>
      </c>
      <c r="U23" s="67">
        <v>9.3824999697537503</v>
      </c>
    </row>
    <row r="24" spans="1:21" ht="12" thickBot="1">
      <c r="A24" s="46"/>
      <c r="B24" s="35" t="s">
        <v>22</v>
      </c>
      <c r="C24" s="36"/>
      <c r="D24" s="64">
        <v>272751.36849999998</v>
      </c>
      <c r="E24" s="64">
        <v>356151</v>
      </c>
      <c r="F24" s="65">
        <v>76.583069681118403</v>
      </c>
      <c r="G24" s="66"/>
      <c r="H24" s="66"/>
      <c r="I24" s="64">
        <v>46968.021800000002</v>
      </c>
      <c r="J24" s="65">
        <v>17.220086578594</v>
      </c>
      <c r="K24" s="66"/>
      <c r="L24" s="66"/>
      <c r="M24" s="66"/>
      <c r="N24" s="64">
        <v>3844509.2247000001</v>
      </c>
      <c r="O24" s="64">
        <v>39138942.517999999</v>
      </c>
      <c r="P24" s="64">
        <v>32095</v>
      </c>
      <c r="Q24" s="64">
        <v>29532</v>
      </c>
      <c r="R24" s="65">
        <v>8.6787213869700608</v>
      </c>
      <c r="S24" s="64">
        <v>8.4982510827231703</v>
      </c>
      <c r="T24" s="64">
        <v>8.4142261309765694</v>
      </c>
      <c r="U24" s="67">
        <v>0.98873228066206498</v>
      </c>
    </row>
    <row r="25" spans="1:21" ht="12" thickBot="1">
      <c r="A25" s="46"/>
      <c r="B25" s="35" t="s">
        <v>23</v>
      </c>
      <c r="C25" s="36"/>
      <c r="D25" s="64">
        <v>277294.51760000002</v>
      </c>
      <c r="E25" s="64">
        <v>256634</v>
      </c>
      <c r="F25" s="65">
        <v>108.05057693057</v>
      </c>
      <c r="G25" s="66"/>
      <c r="H25" s="66"/>
      <c r="I25" s="64">
        <v>27278.936000000002</v>
      </c>
      <c r="J25" s="65">
        <v>9.8375316743009407</v>
      </c>
      <c r="K25" s="66"/>
      <c r="L25" s="66"/>
      <c r="M25" s="66"/>
      <c r="N25" s="64">
        <v>3020172.3508000001</v>
      </c>
      <c r="O25" s="64">
        <v>29317022.804200001</v>
      </c>
      <c r="P25" s="64">
        <v>18248</v>
      </c>
      <c r="Q25" s="64">
        <v>16282</v>
      </c>
      <c r="R25" s="65">
        <v>12.074683699791199</v>
      </c>
      <c r="S25" s="64">
        <v>15.1958854449803</v>
      </c>
      <c r="T25" s="64">
        <v>12.346018099742</v>
      </c>
      <c r="U25" s="67">
        <v>18.7542039294567</v>
      </c>
    </row>
    <row r="26" spans="1:21" ht="12" thickBot="1">
      <c r="A26" s="46"/>
      <c r="B26" s="35" t="s">
        <v>24</v>
      </c>
      <c r="C26" s="36"/>
      <c r="D26" s="64">
        <v>500026.34480000002</v>
      </c>
      <c r="E26" s="64">
        <v>521156</v>
      </c>
      <c r="F26" s="65">
        <v>95.945617972353801</v>
      </c>
      <c r="G26" s="66"/>
      <c r="H26" s="66"/>
      <c r="I26" s="64">
        <v>87027.3842</v>
      </c>
      <c r="J26" s="65">
        <v>17.404559800705901</v>
      </c>
      <c r="K26" s="66"/>
      <c r="L26" s="66"/>
      <c r="M26" s="66"/>
      <c r="N26" s="64">
        <v>5786358.5398000004</v>
      </c>
      <c r="O26" s="64">
        <v>73773016.125400007</v>
      </c>
      <c r="P26" s="64">
        <v>33294</v>
      </c>
      <c r="Q26" s="64">
        <v>31241</v>
      </c>
      <c r="R26" s="65">
        <v>6.5714925898658896</v>
      </c>
      <c r="S26" s="64">
        <v>15.018512188382299</v>
      </c>
      <c r="T26" s="64">
        <v>11.8419945808393</v>
      </c>
      <c r="U26" s="67">
        <v>21.1506810241845</v>
      </c>
    </row>
    <row r="27" spans="1:21" ht="12" thickBot="1">
      <c r="A27" s="46"/>
      <c r="B27" s="35" t="s">
        <v>25</v>
      </c>
      <c r="C27" s="36"/>
      <c r="D27" s="64">
        <v>313241.19079999998</v>
      </c>
      <c r="E27" s="64">
        <v>310976</v>
      </c>
      <c r="F27" s="65">
        <v>100.728413382383</v>
      </c>
      <c r="G27" s="66"/>
      <c r="H27" s="66"/>
      <c r="I27" s="64">
        <v>94488.731299999999</v>
      </c>
      <c r="J27" s="65">
        <v>30.164848709290499</v>
      </c>
      <c r="K27" s="66"/>
      <c r="L27" s="66"/>
      <c r="M27" s="66"/>
      <c r="N27" s="64">
        <v>4029100.1461999998</v>
      </c>
      <c r="O27" s="64">
        <v>34083128.1272</v>
      </c>
      <c r="P27" s="64">
        <v>38026</v>
      </c>
      <c r="Q27" s="64">
        <v>35247</v>
      </c>
      <c r="R27" s="65">
        <v>7.88435895253496</v>
      </c>
      <c r="S27" s="64">
        <v>8.2375530110976705</v>
      </c>
      <c r="T27" s="64">
        <v>7.5582296649360199</v>
      </c>
      <c r="U27" s="67">
        <v>8.2466643340134897</v>
      </c>
    </row>
    <row r="28" spans="1:21" ht="12" thickBot="1">
      <c r="A28" s="46"/>
      <c r="B28" s="35" t="s">
        <v>26</v>
      </c>
      <c r="C28" s="36"/>
      <c r="D28" s="64">
        <v>959466.59589999996</v>
      </c>
      <c r="E28" s="64">
        <v>1013091</v>
      </c>
      <c r="F28" s="65">
        <v>94.706852188006806</v>
      </c>
      <c r="G28" s="66"/>
      <c r="H28" s="66"/>
      <c r="I28" s="64">
        <v>51462.9159</v>
      </c>
      <c r="J28" s="65">
        <v>5.3637006353229699</v>
      </c>
      <c r="K28" s="66"/>
      <c r="L28" s="66"/>
      <c r="M28" s="66"/>
      <c r="N28" s="64">
        <v>12667931.307800001</v>
      </c>
      <c r="O28" s="64">
        <v>115413344.8471</v>
      </c>
      <c r="P28" s="64">
        <v>50412</v>
      </c>
      <c r="Q28" s="64">
        <v>48444</v>
      </c>
      <c r="R28" s="65">
        <v>4.0624225910329601</v>
      </c>
      <c r="S28" s="64">
        <v>19.032504084345</v>
      </c>
      <c r="T28" s="64">
        <v>17.980319581372299</v>
      </c>
      <c r="U28" s="67">
        <v>5.5283555874192798</v>
      </c>
    </row>
    <row r="29" spans="1:21" ht="12" thickBot="1">
      <c r="A29" s="46"/>
      <c r="B29" s="35" t="s">
        <v>27</v>
      </c>
      <c r="C29" s="36"/>
      <c r="D29" s="64">
        <v>680515.23100000003</v>
      </c>
      <c r="E29" s="64">
        <v>725036</v>
      </c>
      <c r="F29" s="65">
        <v>93.859509182992298</v>
      </c>
      <c r="G29" s="66"/>
      <c r="H29" s="66"/>
      <c r="I29" s="64">
        <v>72066.937000000005</v>
      </c>
      <c r="J29" s="65">
        <v>10.5900549638102</v>
      </c>
      <c r="K29" s="66"/>
      <c r="L29" s="66"/>
      <c r="M29" s="66"/>
      <c r="N29" s="64">
        <v>9187367.9845000003</v>
      </c>
      <c r="O29" s="64">
        <v>84141592.848199993</v>
      </c>
      <c r="P29" s="64">
        <v>97498</v>
      </c>
      <c r="Q29" s="64">
        <v>95173</v>
      </c>
      <c r="R29" s="65">
        <v>2.4429197356393</v>
      </c>
      <c r="S29" s="64">
        <v>6.9797865699809201</v>
      </c>
      <c r="T29" s="64">
        <v>6.6617940182614799</v>
      </c>
      <c r="U29" s="67">
        <v>4.5559065242350298</v>
      </c>
    </row>
    <row r="30" spans="1:21" ht="12" thickBot="1">
      <c r="A30" s="46"/>
      <c r="B30" s="35" t="s">
        <v>28</v>
      </c>
      <c r="C30" s="36"/>
      <c r="D30" s="64">
        <v>1109331.8822999999</v>
      </c>
      <c r="E30" s="64">
        <v>1174901</v>
      </c>
      <c r="F30" s="65">
        <v>94.419179343621295</v>
      </c>
      <c r="G30" s="66"/>
      <c r="H30" s="66"/>
      <c r="I30" s="64">
        <v>168130.88389999999</v>
      </c>
      <c r="J30" s="65">
        <v>15.156049022174599</v>
      </c>
      <c r="K30" s="66"/>
      <c r="L30" s="66"/>
      <c r="M30" s="66"/>
      <c r="N30" s="64">
        <v>13732630.684699999</v>
      </c>
      <c r="O30" s="64">
        <v>163721744.93110001</v>
      </c>
      <c r="P30" s="64">
        <v>79761</v>
      </c>
      <c r="Q30" s="64">
        <v>71530</v>
      </c>
      <c r="R30" s="65">
        <v>11.5070599748357</v>
      </c>
      <c r="S30" s="64">
        <v>13.9081992740813</v>
      </c>
      <c r="T30" s="64">
        <v>13.3055465538935</v>
      </c>
      <c r="U30" s="67">
        <v>4.33307510420076</v>
      </c>
    </row>
    <row r="31" spans="1:21" ht="12" thickBot="1">
      <c r="A31" s="46"/>
      <c r="B31" s="35" t="s">
        <v>29</v>
      </c>
      <c r="C31" s="36"/>
      <c r="D31" s="64">
        <v>1091652.0695</v>
      </c>
      <c r="E31" s="64">
        <v>1177838</v>
      </c>
      <c r="F31" s="65">
        <v>92.682700804355093</v>
      </c>
      <c r="G31" s="66"/>
      <c r="H31" s="66"/>
      <c r="I31" s="64">
        <v>36941.619899999998</v>
      </c>
      <c r="J31" s="65">
        <v>3.3840104308069598</v>
      </c>
      <c r="K31" s="66"/>
      <c r="L31" s="66"/>
      <c r="M31" s="66"/>
      <c r="N31" s="64">
        <v>12483127.760600001</v>
      </c>
      <c r="O31" s="64">
        <v>128993982.8723</v>
      </c>
      <c r="P31" s="64">
        <v>39488</v>
      </c>
      <c r="Q31" s="64">
        <v>37545</v>
      </c>
      <c r="R31" s="65">
        <v>5.1751231855107198</v>
      </c>
      <c r="S31" s="64">
        <v>27.6451597827188</v>
      </c>
      <c r="T31" s="64">
        <v>24.722990265015302</v>
      </c>
      <c r="U31" s="67">
        <v>10.5702753779349</v>
      </c>
    </row>
    <row r="32" spans="1:21" ht="12" thickBot="1">
      <c r="A32" s="46"/>
      <c r="B32" s="35" t="s">
        <v>30</v>
      </c>
      <c r="C32" s="36"/>
      <c r="D32" s="64">
        <v>116457.89320000001</v>
      </c>
      <c r="E32" s="64">
        <v>134517</v>
      </c>
      <c r="F32" s="65">
        <v>86.574851654437694</v>
      </c>
      <c r="G32" s="66"/>
      <c r="H32" s="66"/>
      <c r="I32" s="64">
        <v>30304.166000000001</v>
      </c>
      <c r="J32" s="65">
        <v>26.021564676562399</v>
      </c>
      <c r="K32" s="66"/>
      <c r="L32" s="66"/>
      <c r="M32" s="66"/>
      <c r="N32" s="64">
        <v>1775835.0464999999</v>
      </c>
      <c r="O32" s="64">
        <v>19476501.032900002</v>
      </c>
      <c r="P32" s="64">
        <v>25937</v>
      </c>
      <c r="Q32" s="64">
        <v>25405</v>
      </c>
      <c r="R32" s="65">
        <v>2.0940759692973798</v>
      </c>
      <c r="S32" s="64">
        <v>4.4900294251455399</v>
      </c>
      <c r="T32" s="64">
        <v>4.3550678134225498</v>
      </c>
      <c r="U32" s="67">
        <v>3.0058068432060501</v>
      </c>
    </row>
    <row r="33" spans="1:21" ht="12" thickBot="1">
      <c r="A33" s="46"/>
      <c r="B33" s="35" t="s">
        <v>31</v>
      </c>
      <c r="C33" s="36"/>
      <c r="D33" s="64">
        <v>139.65819999999999</v>
      </c>
      <c r="E33" s="66"/>
      <c r="F33" s="66"/>
      <c r="G33" s="66"/>
      <c r="H33" s="66"/>
      <c r="I33" s="64">
        <v>366.05090000000001</v>
      </c>
      <c r="J33" s="65">
        <v>262.10483881361802</v>
      </c>
      <c r="K33" s="66"/>
      <c r="L33" s="66"/>
      <c r="M33" s="66"/>
      <c r="N33" s="64">
        <v>1648.8426999999999</v>
      </c>
      <c r="O33" s="64">
        <v>16561.162899999999</v>
      </c>
      <c r="P33" s="64">
        <v>23</v>
      </c>
      <c r="Q33" s="64">
        <v>28</v>
      </c>
      <c r="R33" s="65">
        <v>-17.8571428571429</v>
      </c>
      <c r="S33" s="64">
        <v>6.0720956521739096</v>
      </c>
      <c r="T33" s="64">
        <v>5.23810357142857</v>
      </c>
      <c r="U33" s="67">
        <v>13.7348310784063</v>
      </c>
    </row>
    <row r="34" spans="1:21" ht="12" thickBot="1">
      <c r="A34" s="46"/>
      <c r="B34" s="35" t="s">
        <v>40</v>
      </c>
      <c r="C34" s="3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4">
        <v>25.9</v>
      </c>
      <c r="P34" s="66"/>
      <c r="Q34" s="66"/>
      <c r="R34" s="66"/>
      <c r="S34" s="66"/>
      <c r="T34" s="66"/>
      <c r="U34" s="68"/>
    </row>
    <row r="35" spans="1:21" ht="12" thickBot="1">
      <c r="A35" s="46"/>
      <c r="B35" s="35" t="s">
        <v>32</v>
      </c>
      <c r="C35" s="36"/>
      <c r="D35" s="64">
        <v>165171.25719999999</v>
      </c>
      <c r="E35" s="64">
        <v>194806</v>
      </c>
      <c r="F35" s="65">
        <v>84.787561574078794</v>
      </c>
      <c r="G35" s="66"/>
      <c r="H35" s="66"/>
      <c r="I35" s="64">
        <v>24011.697</v>
      </c>
      <c r="J35" s="65">
        <v>14.537454885946101</v>
      </c>
      <c r="K35" s="66"/>
      <c r="L35" s="66"/>
      <c r="M35" s="66"/>
      <c r="N35" s="64">
        <v>2360929.9726999998</v>
      </c>
      <c r="O35" s="64">
        <v>16023935.947000001</v>
      </c>
      <c r="P35" s="64">
        <v>12891</v>
      </c>
      <c r="Q35" s="64">
        <v>12390</v>
      </c>
      <c r="R35" s="65">
        <v>4.0435835351089597</v>
      </c>
      <c r="S35" s="64">
        <v>12.8129126677527</v>
      </c>
      <c r="T35" s="64">
        <v>12.3071150121065</v>
      </c>
      <c r="U35" s="67">
        <v>3.9475618757562998</v>
      </c>
    </row>
    <row r="36" spans="1:21" ht="12" customHeight="1" thickBot="1">
      <c r="A36" s="46"/>
      <c r="B36" s="35" t="s">
        <v>41</v>
      </c>
      <c r="C36" s="36"/>
      <c r="D36" s="66"/>
      <c r="E36" s="64">
        <v>796685</v>
      </c>
      <c r="F36" s="66"/>
      <c r="G36" s="66"/>
      <c r="H36" s="66"/>
      <c r="I36" s="66"/>
      <c r="J36" s="66"/>
      <c r="K36" s="66"/>
      <c r="L36" s="66"/>
      <c r="M36" s="66"/>
      <c r="N36" s="66"/>
      <c r="O36" s="66"/>
      <c r="P36" s="66"/>
      <c r="Q36" s="66"/>
      <c r="R36" s="66"/>
      <c r="S36" s="66"/>
      <c r="T36" s="66"/>
      <c r="U36" s="68"/>
    </row>
    <row r="37" spans="1:21" ht="12" thickBot="1">
      <c r="A37" s="46"/>
      <c r="B37" s="35" t="s">
        <v>42</v>
      </c>
      <c r="C37" s="36"/>
      <c r="D37" s="66"/>
      <c r="E37" s="64">
        <v>286020</v>
      </c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  <c r="Q37" s="66"/>
      <c r="R37" s="66"/>
      <c r="S37" s="66"/>
      <c r="T37" s="66"/>
      <c r="U37" s="68"/>
    </row>
    <row r="38" spans="1:21" ht="12" thickBot="1">
      <c r="A38" s="46"/>
      <c r="B38" s="35" t="s">
        <v>43</v>
      </c>
      <c r="C38" s="36"/>
      <c r="D38" s="66"/>
      <c r="E38" s="64">
        <v>308121</v>
      </c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  <c r="Q38" s="66"/>
      <c r="R38" s="66"/>
      <c r="S38" s="66"/>
      <c r="T38" s="66"/>
      <c r="U38" s="68"/>
    </row>
    <row r="39" spans="1:21" ht="12" customHeight="1" thickBot="1">
      <c r="A39" s="46"/>
      <c r="B39" s="35" t="s">
        <v>33</v>
      </c>
      <c r="C39" s="36"/>
      <c r="D39" s="64">
        <v>363311.11239999998</v>
      </c>
      <c r="E39" s="64">
        <v>454126</v>
      </c>
      <c r="F39" s="65">
        <v>80.0022708235159</v>
      </c>
      <c r="G39" s="66"/>
      <c r="H39" s="66"/>
      <c r="I39" s="64">
        <v>20831.2893</v>
      </c>
      <c r="J39" s="65">
        <v>5.7337330428432001</v>
      </c>
      <c r="K39" s="66"/>
      <c r="L39" s="66"/>
      <c r="M39" s="66"/>
      <c r="N39" s="64">
        <v>4971931.2564000003</v>
      </c>
      <c r="O39" s="64">
        <v>46938747.9855</v>
      </c>
      <c r="P39" s="64">
        <v>584</v>
      </c>
      <c r="Q39" s="64">
        <v>460</v>
      </c>
      <c r="R39" s="65">
        <v>26.956521739130402</v>
      </c>
      <c r="S39" s="64">
        <v>622.10806917808202</v>
      </c>
      <c r="T39" s="64">
        <v>571.94535413043502</v>
      </c>
      <c r="U39" s="67">
        <v>8.0633442215146705</v>
      </c>
    </row>
    <row r="40" spans="1:21" ht="12" thickBot="1">
      <c r="A40" s="46"/>
      <c r="B40" s="35" t="s">
        <v>34</v>
      </c>
      <c r="C40" s="36"/>
      <c r="D40" s="64">
        <v>521310.24329999997</v>
      </c>
      <c r="E40" s="64">
        <v>601594</v>
      </c>
      <c r="F40" s="65">
        <v>86.654827558120601</v>
      </c>
      <c r="G40" s="66"/>
      <c r="H40" s="66"/>
      <c r="I40" s="64">
        <v>19898.879799999999</v>
      </c>
      <c r="J40" s="65">
        <v>3.8170897379717799</v>
      </c>
      <c r="K40" s="66"/>
      <c r="L40" s="66"/>
      <c r="M40" s="66"/>
      <c r="N40" s="64">
        <v>4899385.3313999996</v>
      </c>
      <c r="O40" s="64">
        <v>61223539.804799996</v>
      </c>
      <c r="P40" s="64">
        <v>2460</v>
      </c>
      <c r="Q40" s="64">
        <v>1677</v>
      </c>
      <c r="R40" s="65">
        <v>46.690518783541997</v>
      </c>
      <c r="S40" s="64">
        <v>211.91473304877999</v>
      </c>
      <c r="T40" s="64">
        <v>167.25227346451999</v>
      </c>
      <c r="U40" s="67">
        <v>21.075674608230099</v>
      </c>
    </row>
    <row r="41" spans="1:21" ht="12" thickBot="1">
      <c r="A41" s="46"/>
      <c r="B41" s="35" t="s">
        <v>44</v>
      </c>
      <c r="C41" s="36"/>
      <c r="D41" s="66"/>
      <c r="E41" s="64">
        <v>256579</v>
      </c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  <c r="Q41" s="66"/>
      <c r="R41" s="66"/>
      <c r="S41" s="66"/>
      <c r="T41" s="66"/>
      <c r="U41" s="68"/>
    </row>
    <row r="42" spans="1:21" ht="12" thickBot="1">
      <c r="A42" s="46"/>
      <c r="B42" s="35" t="s">
        <v>45</v>
      </c>
      <c r="C42" s="36"/>
      <c r="D42" s="66"/>
      <c r="E42" s="64">
        <v>96182</v>
      </c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  <c r="Q42" s="66"/>
      <c r="R42" s="66"/>
      <c r="S42" s="66"/>
      <c r="T42" s="66"/>
      <c r="U42" s="68"/>
    </row>
    <row r="43" spans="1:21" ht="12" thickBot="1">
      <c r="A43" s="47"/>
      <c r="B43" s="35" t="s">
        <v>35</v>
      </c>
      <c r="C43" s="36"/>
      <c r="D43" s="69">
        <v>67768.256500000003</v>
      </c>
      <c r="E43" s="70"/>
      <c r="F43" s="70"/>
      <c r="G43" s="70"/>
      <c r="H43" s="70"/>
      <c r="I43" s="69">
        <v>11029.837100000001</v>
      </c>
      <c r="J43" s="71">
        <v>16.2758165395623</v>
      </c>
      <c r="K43" s="70"/>
      <c r="L43" s="70"/>
      <c r="M43" s="70"/>
      <c r="N43" s="69">
        <v>1034390.2076</v>
      </c>
      <c r="O43" s="69">
        <v>5833534.8086000001</v>
      </c>
      <c r="P43" s="69">
        <v>33</v>
      </c>
      <c r="Q43" s="69">
        <v>33</v>
      </c>
      <c r="R43" s="71">
        <v>0</v>
      </c>
      <c r="S43" s="69">
        <v>2053.5835303030299</v>
      </c>
      <c r="T43" s="69">
        <v>2468.2929848484901</v>
      </c>
      <c r="U43" s="72">
        <v>-20.194428345666498</v>
      </c>
    </row>
  </sheetData>
  <mergeCells count="41">
    <mergeCell ref="A1:U4"/>
    <mergeCell ref="W1:W4"/>
    <mergeCell ref="B6:C6"/>
    <mergeCell ref="A7:C7"/>
    <mergeCell ref="A8:A43"/>
    <mergeCell ref="B8:C8"/>
    <mergeCell ref="B9:C9"/>
    <mergeCell ref="B10:C10"/>
    <mergeCell ref="B11:C11"/>
    <mergeCell ref="B12:C12"/>
    <mergeCell ref="B24:C24"/>
    <mergeCell ref="B13:C13"/>
    <mergeCell ref="B14:C14"/>
    <mergeCell ref="B15:C15"/>
    <mergeCell ref="B16:C16"/>
    <mergeCell ref="B17:C17"/>
    <mergeCell ref="B18:C18"/>
    <mergeCell ref="B19:C19"/>
    <mergeCell ref="B20:C20"/>
    <mergeCell ref="B21:C21"/>
    <mergeCell ref="B22:C22"/>
    <mergeCell ref="B23:C23"/>
    <mergeCell ref="B36:C36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43:C43"/>
    <mergeCell ref="B37:C37"/>
    <mergeCell ref="B38:C38"/>
    <mergeCell ref="B39:C39"/>
    <mergeCell ref="B40:C40"/>
    <mergeCell ref="B41:C41"/>
    <mergeCell ref="B42:C42"/>
  </mergeCells>
  <phoneticPr fontId="2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1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9"/>
    <col min="4" max="7" width="9.75" style="30" bestFit="1" customWidth="1"/>
    <col min="8" max="8" width="11" style="30" bestFit="1" customWidth="1"/>
    <col min="9" max="16384" width="9" style="3"/>
  </cols>
  <sheetData>
    <row r="1" spans="1:8">
      <c r="A1" s="49" t="s">
        <v>53</v>
      </c>
      <c r="B1" s="49" t="s">
        <v>36</v>
      </c>
      <c r="C1" s="49" t="s">
        <v>37</v>
      </c>
      <c r="D1" s="49" t="s">
        <v>38</v>
      </c>
      <c r="E1" s="49" t="s">
        <v>39</v>
      </c>
      <c r="F1" s="49" t="s">
        <v>46</v>
      </c>
      <c r="G1" s="49" t="s">
        <v>39</v>
      </c>
      <c r="H1" s="49" t="s">
        <v>47</v>
      </c>
    </row>
    <row r="2" spans="1:8">
      <c r="A2" s="48" t="s">
        <v>71</v>
      </c>
      <c r="B2" s="48">
        <v>12</v>
      </c>
      <c r="C2" s="48">
        <v>52863</v>
      </c>
      <c r="D2" s="48">
        <v>555258.74103162403</v>
      </c>
      <c r="E2" s="48">
        <v>443353.99526068399</v>
      </c>
      <c r="F2" s="48">
        <v>111904.74577094</v>
      </c>
      <c r="G2" s="48">
        <v>443353.99526068399</v>
      </c>
      <c r="H2" s="48">
        <v>0.20153621636470001</v>
      </c>
    </row>
    <row r="3" spans="1:8">
      <c r="A3" s="48" t="s">
        <v>72</v>
      </c>
      <c r="B3" s="48">
        <v>13</v>
      </c>
      <c r="C3" s="48">
        <v>12998.608</v>
      </c>
      <c r="D3" s="48">
        <v>91926.585863777305</v>
      </c>
      <c r="E3" s="48">
        <v>73427.106093623806</v>
      </c>
      <c r="F3" s="48">
        <v>18499.479770153499</v>
      </c>
      <c r="G3" s="48">
        <v>73427.106093623806</v>
      </c>
      <c r="H3" s="48">
        <v>0.20124188879990901</v>
      </c>
    </row>
    <row r="4" spans="1:8">
      <c r="A4" s="48" t="s">
        <v>73</v>
      </c>
      <c r="B4" s="48">
        <v>14</v>
      </c>
      <c r="C4" s="48">
        <v>102724</v>
      </c>
      <c r="D4" s="48">
        <v>112077.411312821</v>
      </c>
      <c r="E4" s="48">
        <v>82735.682383760693</v>
      </c>
      <c r="F4" s="48">
        <v>29341.728929059798</v>
      </c>
      <c r="G4" s="48">
        <v>82735.682383760693</v>
      </c>
      <c r="H4" s="48">
        <v>0.26179877448421601</v>
      </c>
    </row>
    <row r="5" spans="1:8">
      <c r="A5" s="48" t="s">
        <v>74</v>
      </c>
      <c r="B5" s="48">
        <v>15</v>
      </c>
      <c r="C5" s="48">
        <v>2956</v>
      </c>
      <c r="D5" s="48">
        <v>47982.094480644402</v>
      </c>
      <c r="E5" s="48">
        <v>36312.576558384397</v>
      </c>
      <c r="F5" s="48">
        <v>11669.51792226</v>
      </c>
      <c r="G5" s="48">
        <v>36312.576558384397</v>
      </c>
      <c r="H5" s="48">
        <v>0.243205680130688</v>
      </c>
    </row>
    <row r="6" spans="1:8">
      <c r="A6" s="48" t="s">
        <v>75</v>
      </c>
      <c r="B6" s="48">
        <v>16</v>
      </c>
      <c r="C6" s="48">
        <v>4966</v>
      </c>
      <c r="D6" s="48">
        <v>172505.79069059799</v>
      </c>
      <c r="E6" s="48">
        <v>155667.06367008499</v>
      </c>
      <c r="F6" s="48">
        <v>16838.727020512801</v>
      </c>
      <c r="G6" s="48">
        <v>155667.06367008499</v>
      </c>
      <c r="H6" s="48">
        <v>9.7612532037920405E-2</v>
      </c>
    </row>
    <row r="7" spans="1:8">
      <c r="A7" s="48" t="s">
        <v>76</v>
      </c>
      <c r="B7" s="48">
        <v>17</v>
      </c>
      <c r="C7" s="48">
        <v>16643</v>
      </c>
      <c r="D7" s="48">
        <v>241371.35478717901</v>
      </c>
      <c r="E7" s="48">
        <v>181521.80702478599</v>
      </c>
      <c r="F7" s="48">
        <v>59849.547762393202</v>
      </c>
      <c r="G7" s="48">
        <v>181521.80702478599</v>
      </c>
      <c r="H7" s="48">
        <v>0.24795629877109199</v>
      </c>
    </row>
    <row r="8" spans="1:8">
      <c r="A8" s="48" t="s">
        <v>77</v>
      </c>
      <c r="B8" s="48">
        <v>18</v>
      </c>
      <c r="C8" s="48">
        <v>45881</v>
      </c>
      <c r="D8" s="48">
        <v>131563.19605128199</v>
      </c>
      <c r="E8" s="48">
        <v>108684.626005128</v>
      </c>
      <c r="F8" s="48">
        <v>22878.5700461538</v>
      </c>
      <c r="G8" s="48">
        <v>108684.626005128</v>
      </c>
      <c r="H8" s="48">
        <v>0.173897949676109</v>
      </c>
    </row>
    <row r="9" spans="1:8">
      <c r="A9" s="48" t="s">
        <v>78</v>
      </c>
      <c r="B9" s="48">
        <v>19</v>
      </c>
      <c r="C9" s="48">
        <v>15409</v>
      </c>
      <c r="D9" s="48">
        <v>69813.656318803405</v>
      </c>
      <c r="E9" s="48">
        <v>58076.579711111102</v>
      </c>
      <c r="F9" s="48">
        <v>11737.076607692299</v>
      </c>
      <c r="G9" s="48">
        <v>58076.579711111102</v>
      </c>
      <c r="H9" s="48">
        <v>0.16812006742771099</v>
      </c>
    </row>
    <row r="10" spans="1:8">
      <c r="A10" s="48" t="s">
        <v>79</v>
      </c>
      <c r="B10" s="48">
        <v>21</v>
      </c>
      <c r="C10" s="48">
        <v>190703</v>
      </c>
      <c r="D10" s="48">
        <v>849778.34479999996</v>
      </c>
      <c r="E10" s="48">
        <v>786970.75560000003</v>
      </c>
      <c r="F10" s="48">
        <v>62807.589200000002</v>
      </c>
      <c r="G10" s="48">
        <v>786970.75560000003</v>
      </c>
      <c r="H10" s="48">
        <v>7.3910555128092997E-2</v>
      </c>
    </row>
    <row r="11" spans="1:8">
      <c r="A11" s="48" t="s">
        <v>80</v>
      </c>
      <c r="B11" s="48">
        <v>22</v>
      </c>
      <c r="C11" s="48">
        <v>62966.254999999997</v>
      </c>
      <c r="D11" s="48">
        <v>1381137.28286838</v>
      </c>
      <c r="E11" s="48">
        <v>1421013.4976538499</v>
      </c>
      <c r="F11" s="48">
        <v>-39876.214785470103</v>
      </c>
      <c r="G11" s="48">
        <v>1421013.4976538499</v>
      </c>
      <c r="H11" s="48">
        <v>-2.8872013868638999E-2</v>
      </c>
    </row>
    <row r="12" spans="1:8">
      <c r="A12" s="48" t="s">
        <v>81</v>
      </c>
      <c r="B12" s="48">
        <v>23</v>
      </c>
      <c r="C12" s="48">
        <v>183875.54199999999</v>
      </c>
      <c r="D12" s="48">
        <v>1427038.9849</v>
      </c>
      <c r="E12" s="48">
        <v>1214196.3857</v>
      </c>
      <c r="F12" s="48">
        <v>212842.5992</v>
      </c>
      <c r="G12" s="48">
        <v>1214196.3857</v>
      </c>
      <c r="H12" s="48">
        <v>0.14914981402201499</v>
      </c>
    </row>
    <row r="13" spans="1:8">
      <c r="A13" s="48" t="s">
        <v>82</v>
      </c>
      <c r="B13" s="48">
        <v>24</v>
      </c>
      <c r="C13" s="48">
        <v>24618</v>
      </c>
      <c r="D13" s="48">
        <v>739833.45854529901</v>
      </c>
      <c r="E13" s="48">
        <v>735216.22054188</v>
      </c>
      <c r="F13" s="48">
        <v>4617.2380034188</v>
      </c>
      <c r="G13" s="48">
        <v>735216.22054188</v>
      </c>
      <c r="H13" s="48">
        <v>6.2409153710045297E-3</v>
      </c>
    </row>
    <row r="14" spans="1:8">
      <c r="A14" s="48" t="s">
        <v>83</v>
      </c>
      <c r="B14" s="48">
        <v>25</v>
      </c>
      <c r="C14" s="48">
        <v>84580</v>
      </c>
      <c r="D14" s="48">
        <v>1316434.5042000001</v>
      </c>
      <c r="E14" s="48">
        <v>1313923.6055999999</v>
      </c>
      <c r="F14" s="48">
        <v>2510.8986</v>
      </c>
      <c r="G14" s="48">
        <v>1313923.6055999999</v>
      </c>
      <c r="H14" s="48">
        <v>1.90734790981939E-3</v>
      </c>
    </row>
    <row r="15" spans="1:8">
      <c r="A15" s="48" t="s">
        <v>84</v>
      </c>
      <c r="B15" s="48">
        <v>26</v>
      </c>
      <c r="C15" s="48">
        <v>76991</v>
      </c>
      <c r="D15" s="48">
        <v>354393.21445051098</v>
      </c>
      <c r="E15" s="48">
        <v>315370.38098788302</v>
      </c>
      <c r="F15" s="48">
        <v>39022.833462627597</v>
      </c>
      <c r="G15" s="48">
        <v>315370.38098788302</v>
      </c>
      <c r="H15" s="48">
        <v>0.110111683495783</v>
      </c>
    </row>
    <row r="16" spans="1:8">
      <c r="A16" s="48" t="s">
        <v>85</v>
      </c>
      <c r="B16" s="48">
        <v>27</v>
      </c>
      <c r="C16" s="48">
        <v>175516.22099999999</v>
      </c>
      <c r="D16" s="48">
        <v>1049320.4066725699</v>
      </c>
      <c r="E16" s="48">
        <v>912793.75177168101</v>
      </c>
      <c r="F16" s="48">
        <v>136526.65490088501</v>
      </c>
      <c r="G16" s="48">
        <v>912793.75177168101</v>
      </c>
      <c r="H16" s="48">
        <v>0.13010959668059399</v>
      </c>
    </row>
    <row r="17" spans="1:8">
      <c r="A17" s="48" t="s">
        <v>86</v>
      </c>
      <c r="B17" s="48">
        <v>29</v>
      </c>
      <c r="C17" s="48">
        <v>203878</v>
      </c>
      <c r="D17" s="48">
        <v>2555531.7012453</v>
      </c>
      <c r="E17" s="48">
        <v>2454535.0075461501</v>
      </c>
      <c r="F17" s="48">
        <v>100996.69369914501</v>
      </c>
      <c r="G17" s="48">
        <v>2454535.0075461501</v>
      </c>
      <c r="H17" s="48">
        <v>3.95208142594866E-2</v>
      </c>
    </row>
    <row r="18" spans="1:8">
      <c r="A18" s="48" t="s">
        <v>87</v>
      </c>
      <c r="B18" s="48">
        <v>31</v>
      </c>
      <c r="C18" s="48">
        <v>40976.658000000003</v>
      </c>
      <c r="D18" s="48">
        <v>272751.38261801703</v>
      </c>
      <c r="E18" s="48">
        <v>225783.352760065</v>
      </c>
      <c r="F18" s="48">
        <v>46968.0298579515</v>
      </c>
      <c r="G18" s="48">
        <v>225783.352760065</v>
      </c>
      <c r="H18" s="48">
        <v>0.17220088641577799</v>
      </c>
    </row>
    <row r="19" spans="1:8">
      <c r="A19" s="48" t="s">
        <v>88</v>
      </c>
      <c r="B19" s="48">
        <v>32</v>
      </c>
      <c r="C19" s="48">
        <v>19850.893</v>
      </c>
      <c r="D19" s="48">
        <v>277294.51843159401</v>
      </c>
      <c r="E19" s="48">
        <v>250015.580742235</v>
      </c>
      <c r="F19" s="48">
        <v>27278.9376893591</v>
      </c>
      <c r="G19" s="48">
        <v>250015.580742235</v>
      </c>
      <c r="H19" s="48">
        <v>9.8375322540278004E-2</v>
      </c>
    </row>
    <row r="20" spans="1:8">
      <c r="A20" s="48" t="s">
        <v>89</v>
      </c>
      <c r="B20" s="48">
        <v>33</v>
      </c>
      <c r="C20" s="48">
        <v>51682.014000000003</v>
      </c>
      <c r="D20" s="48">
        <v>500026.35323573102</v>
      </c>
      <c r="E20" s="48">
        <v>412998.46126897301</v>
      </c>
      <c r="F20" s="48">
        <v>87027.891966758107</v>
      </c>
      <c r="G20" s="48">
        <v>412998.46126897301</v>
      </c>
      <c r="H20" s="48">
        <v>0.174046610550804</v>
      </c>
    </row>
    <row r="21" spans="1:8">
      <c r="A21" s="48" t="s">
        <v>90</v>
      </c>
      <c r="B21" s="48">
        <v>34</v>
      </c>
      <c r="C21" s="48">
        <v>61933.195</v>
      </c>
      <c r="D21" s="48">
        <v>313241.15474310599</v>
      </c>
      <c r="E21" s="48">
        <v>218752.45755525699</v>
      </c>
      <c r="F21" s="48">
        <v>94488.697187848404</v>
      </c>
      <c r="G21" s="48">
        <v>218752.45755525699</v>
      </c>
      <c r="H21" s="48">
        <v>0.30164841291477201</v>
      </c>
    </row>
    <row r="22" spans="1:8">
      <c r="A22" s="48" t="s">
        <v>91</v>
      </c>
      <c r="B22" s="48">
        <v>35</v>
      </c>
      <c r="C22" s="48">
        <v>40082.379000000001</v>
      </c>
      <c r="D22" s="48">
        <v>959466.596307987</v>
      </c>
      <c r="E22" s="48">
        <v>908003.685223785</v>
      </c>
      <c r="F22" s="48">
        <v>51462.911084201798</v>
      </c>
      <c r="G22" s="48">
        <v>908003.685223785</v>
      </c>
      <c r="H22" s="48">
        <v>5.3637001311176803E-2</v>
      </c>
    </row>
    <row r="23" spans="1:8">
      <c r="A23" s="48" t="s">
        <v>92</v>
      </c>
      <c r="B23" s="48">
        <v>36</v>
      </c>
      <c r="C23" s="48">
        <v>138694.71599999999</v>
      </c>
      <c r="D23" s="48">
        <v>680515.23391504399</v>
      </c>
      <c r="E23" s="48">
        <v>608448.26020843105</v>
      </c>
      <c r="F23" s="48">
        <v>72066.973706613397</v>
      </c>
      <c r="G23" s="48">
        <v>608448.26020843105</v>
      </c>
      <c r="H23" s="48">
        <v>0.105900603123912</v>
      </c>
    </row>
    <row r="24" spans="1:8">
      <c r="A24" s="48" t="s">
        <v>93</v>
      </c>
      <c r="B24" s="48">
        <v>37</v>
      </c>
      <c r="C24" s="48">
        <v>136316.79500000001</v>
      </c>
      <c r="D24" s="48">
        <v>1109331.8697584099</v>
      </c>
      <c r="E24" s="48">
        <v>941201.00890004996</v>
      </c>
      <c r="F24" s="48">
        <v>168130.86085835699</v>
      </c>
      <c r="G24" s="48">
        <v>941201.00890004996</v>
      </c>
      <c r="H24" s="48">
        <v>0.15156047116447899</v>
      </c>
    </row>
    <row r="25" spans="1:8">
      <c r="A25" s="48" t="s">
        <v>94</v>
      </c>
      <c r="B25" s="48">
        <v>38</v>
      </c>
      <c r="C25" s="48">
        <v>250273.45199999999</v>
      </c>
      <c r="D25" s="48">
        <v>1091651.82928761</v>
      </c>
      <c r="E25" s="48">
        <v>1054710.28090885</v>
      </c>
      <c r="F25" s="48">
        <v>36941.548378761101</v>
      </c>
      <c r="G25" s="48">
        <v>1054710.28090885</v>
      </c>
      <c r="H25" s="48">
        <v>3.38400462378819E-2</v>
      </c>
    </row>
    <row r="26" spans="1:8">
      <c r="A26" s="48" t="s">
        <v>95</v>
      </c>
      <c r="B26" s="48">
        <v>39</v>
      </c>
      <c r="C26" s="48">
        <v>77167.59</v>
      </c>
      <c r="D26" s="48">
        <v>116457.793962877</v>
      </c>
      <c r="E26" s="48">
        <v>86153.735462865094</v>
      </c>
      <c r="F26" s="48">
        <v>30304.058500012201</v>
      </c>
      <c r="G26" s="48">
        <v>86153.735462865094</v>
      </c>
      <c r="H26" s="48">
        <v>0.260214945421962</v>
      </c>
    </row>
    <row r="27" spans="1:8">
      <c r="A27" s="48" t="s">
        <v>96</v>
      </c>
      <c r="B27" s="48">
        <v>40</v>
      </c>
      <c r="C27" s="48">
        <v>44</v>
      </c>
      <c r="D27" s="48">
        <v>139.6583</v>
      </c>
      <c r="E27" s="48">
        <v>-226.39269999999999</v>
      </c>
      <c r="F27" s="48">
        <v>366.05099999999999</v>
      </c>
      <c r="G27" s="48">
        <v>-226.39269999999999</v>
      </c>
      <c r="H27" s="48">
        <v>2.6210472274114802</v>
      </c>
    </row>
    <row r="28" spans="1:8">
      <c r="A28" s="48" t="s">
        <v>97</v>
      </c>
      <c r="B28" s="48">
        <v>42</v>
      </c>
      <c r="C28" s="48">
        <v>10649.697</v>
      </c>
      <c r="D28" s="48">
        <v>165171.25630000001</v>
      </c>
      <c r="E28" s="48">
        <v>141159.55239999999</v>
      </c>
      <c r="F28" s="48">
        <v>24011.7039</v>
      </c>
      <c r="G28" s="48">
        <v>141159.55239999999</v>
      </c>
      <c r="H28" s="48">
        <v>0.14537459142641401</v>
      </c>
    </row>
    <row r="29" spans="1:8">
      <c r="A29" s="48" t="s">
        <v>98</v>
      </c>
      <c r="B29" s="48">
        <v>75</v>
      </c>
      <c r="C29" s="48">
        <v>596</v>
      </c>
      <c r="D29" s="48">
        <v>363311.11111111101</v>
      </c>
      <c r="E29" s="48">
        <v>342479.82222222199</v>
      </c>
      <c r="F29" s="48">
        <v>20831.288888888899</v>
      </c>
      <c r="G29" s="48">
        <v>342479.82222222199</v>
      </c>
      <c r="H29" s="48">
        <v>5.7337329500275203E-2</v>
      </c>
    </row>
    <row r="30" spans="1:8">
      <c r="A30" s="48" t="s">
        <v>99</v>
      </c>
      <c r="B30" s="48">
        <v>76</v>
      </c>
      <c r="C30" s="48">
        <v>2614</v>
      </c>
      <c r="D30" s="48">
        <v>521310.23633760703</v>
      </c>
      <c r="E30" s="48">
        <v>501411.36513076897</v>
      </c>
      <c r="F30" s="48">
        <v>19898.871206837601</v>
      </c>
      <c r="G30" s="48">
        <v>501411.36513076897</v>
      </c>
      <c r="H30" s="48">
        <v>3.8170881405733298E-2</v>
      </c>
    </row>
    <row r="31" spans="1:8">
      <c r="A31" s="48" t="s">
        <v>100</v>
      </c>
      <c r="B31" s="48">
        <v>99</v>
      </c>
      <c r="C31" s="48">
        <v>34</v>
      </c>
      <c r="D31" s="48">
        <v>67768.256410256407</v>
      </c>
      <c r="E31" s="48">
        <v>56738.418803418797</v>
      </c>
      <c r="F31" s="48">
        <v>11029.8376068376</v>
      </c>
      <c r="G31" s="48">
        <v>56738.418803418797</v>
      </c>
      <c r="H31" s="48">
        <v>0.16275817309014201</v>
      </c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2013-09-14T02:33:40Z</dcterms:modified>
</cp:coreProperties>
</file>