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<sst xmlns="http://schemas.openxmlformats.org/spreadsheetml/2006/main" count="144" uniqueCount="101">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</sst>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>
  <numFmts count="3">
    <numFmt numFmtId="176" formatCode="#,##0.00&quot;%&quot;"/>
    <numFmt numFmtId="177" formatCode="0.00_ "/>
    <numFmt numFmtId="178" formatCode="0.0000_ "/>
  </numFmts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charset val="1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49" fontId="0" fillId="0" borderId="0" xfId="0" applyNumberFormat="1" applyAlignment="1"/>
    <xf numFmtId="178" fontId="0" fillId="0" borderId="0" xfId="0" applyNumberForma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32" fillId="0" borderId="0" xfId="48" applyNumberFormat="1" applyFont="1"/>
    <xf numFmtId="0" fontId="31" fillId="0" borderId="0" xfId="48" applyNumberFormat="1" applyFont="1"/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49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3" xfId="45"/>
    <cellStyle name="常规 4" xfId="47"/>
    <cellStyle name="常规 5" xfId="46"/>
    <cellStyle name="常规 6" xfId="48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72" Type="http://schemas.openxmlformats.org/officeDocument/2006/relationships/image" Target="cid:16470bac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32" t="s">
        <v>4</v>
      </c>
      <c r="D2" s="32"/>
      <c r="E2" s="13"/>
      <c r="F2" s="24"/>
      <c r="G2" s="14"/>
      <c r="H2" s="24"/>
      <c r="I2" s="20"/>
      <c r="J2" s="21"/>
      <c r="K2" s="22"/>
      <c r="L2" s="22"/>
    </row>
    <row r="3" spans="1:12">
      <c r="A3" s="33" t="s">
        <v>5</v>
      </c>
      <c r="B3" s="33"/>
      <c r="C3" s="33"/>
      <c r="D3" s="33"/>
      <c r="E3" s="15">
        <f>RA!D7</f>
        <v>22344946.3006</v>
      </c>
      <c r="F3" s="25">
        <f>RA!I7</f>
        <v>1805264.2881</v>
      </c>
      <c r="G3" s="16">
        <f>E3-F3</f>
        <v>20539682.012499999</v>
      </c>
      <c r="H3" s="27">
        <f>RA!J7</f>
        <v>8.0790719468031398</v>
      </c>
      <c r="I3" s="20">
        <f>SUM(I4:I39)</f>
        <v>22344950.110718347</v>
      </c>
      <c r="J3" s="21">
        <f>SUM(J4:J39)</f>
        <v>20539681.930406939</v>
      </c>
      <c r="K3" s="22">
        <f>E3-I3</f>
        <v>-3.8101183474063873</v>
      </c>
      <c r="L3" s="22">
        <f>G3-J3</f>
        <v>8.209306001663208E-2</v>
      </c>
    </row>
    <row r="4" spans="1:12">
      <c r="A4" s="34">
        <f>RA!A8</f>
        <v>41531</v>
      </c>
      <c r="B4" s="12">
        <v>12</v>
      </c>
      <c r="C4" s="31" t="s">
        <v>6</v>
      </c>
      <c r="D4" s="31"/>
      <c r="E4" s="15">
        <f>RA!D8</f>
        <v>695361.74569999997</v>
      </c>
      <c r="F4" s="25">
        <f>RA!I8</f>
        <v>142616.89079999999</v>
      </c>
      <c r="G4" s="16">
        <f t="shared" ref="G4:G39" si="0">E4-F4</f>
        <v>552744.85489999992</v>
      </c>
      <c r="H4" s="27">
        <f>RA!J8</f>
        <v>20.509740675543199</v>
      </c>
      <c r="I4" s="20">
        <f>VLOOKUP(B4,RMS!B:D,3,FALSE)</f>
        <v>695362.43063931598</v>
      </c>
      <c r="J4" s="21">
        <f>VLOOKUP(B4,RMS!B:E,4,FALSE)</f>
        <v>552744.84539316199</v>
      </c>
      <c r="K4" s="22">
        <f t="shared" ref="K4:K39" si="1">E4-I4</f>
        <v>-0.68493931600823998</v>
      </c>
      <c r="L4" s="22">
        <f t="shared" ref="L4:L39" si="2">G4-J4</f>
        <v>9.5068379305303097E-3</v>
      </c>
    </row>
    <row r="5" spans="1:12">
      <c r="A5" s="34"/>
      <c r="B5" s="12">
        <v>13</v>
      </c>
      <c r="C5" s="31" t="s">
        <v>7</v>
      </c>
      <c r="D5" s="31"/>
      <c r="E5" s="15">
        <f>RA!D9</f>
        <v>146425.3365</v>
      </c>
      <c r="F5" s="25">
        <f>RA!I9</f>
        <v>30148.293099999999</v>
      </c>
      <c r="G5" s="16">
        <f t="shared" si="0"/>
        <v>116277.04340000001</v>
      </c>
      <c r="H5" s="27">
        <f>RA!J9</f>
        <v>20.589533082616502</v>
      </c>
      <c r="I5" s="20">
        <f>VLOOKUP(B5,RMS!B:D,3,FALSE)</f>
        <v>146425.38151168599</v>
      </c>
      <c r="J5" s="21">
        <f>VLOOKUP(B5,RMS!B:E,4,FALSE)</f>
        <v>116277.041862945</v>
      </c>
      <c r="K5" s="22">
        <f t="shared" si="1"/>
        <v>-4.5011685986537486E-2</v>
      </c>
      <c r="L5" s="22">
        <f t="shared" si="2"/>
        <v>1.5370550099760294E-3</v>
      </c>
    </row>
    <row r="6" spans="1:12">
      <c r="A6" s="34"/>
      <c r="B6" s="12">
        <v>14</v>
      </c>
      <c r="C6" s="31" t="s">
        <v>8</v>
      </c>
      <c r="D6" s="31"/>
      <c r="E6" s="15">
        <f>RA!D10</f>
        <v>167680.80650000001</v>
      </c>
      <c r="F6" s="25">
        <f>RA!I10</f>
        <v>44004.1584</v>
      </c>
      <c r="G6" s="16">
        <f t="shared" si="0"/>
        <v>123676.64810000001</v>
      </c>
      <c r="H6" s="27">
        <f>RA!J10</f>
        <v>26.242811755560101</v>
      </c>
      <c r="I6" s="20">
        <f>VLOOKUP(B6,RMS!B:D,3,FALSE)</f>
        <v>167683.32477179501</v>
      </c>
      <c r="J6" s="21">
        <f>VLOOKUP(B6,RMS!B:E,4,FALSE)</f>
        <v>123676.648322222</v>
      </c>
      <c r="K6" s="22">
        <f t="shared" si="1"/>
        <v>-2.5182717950083315</v>
      </c>
      <c r="L6" s="22">
        <f t="shared" si="2"/>
        <v>-2.222219918621704E-4</v>
      </c>
    </row>
    <row r="7" spans="1:12">
      <c r="A7" s="34"/>
      <c r="B7" s="12">
        <v>15</v>
      </c>
      <c r="C7" s="31" t="s">
        <v>9</v>
      </c>
      <c r="D7" s="31"/>
      <c r="E7" s="15">
        <f>RA!D11</f>
        <v>60644.230499999998</v>
      </c>
      <c r="F7" s="25">
        <f>RA!I11</f>
        <v>14827.1893</v>
      </c>
      <c r="G7" s="16">
        <f t="shared" si="0"/>
        <v>45817.0412</v>
      </c>
      <c r="H7" s="27">
        <f>RA!J11</f>
        <v>24.4494639931164</v>
      </c>
      <c r="I7" s="20">
        <f>VLOOKUP(B7,RMS!B:D,3,FALSE)</f>
        <v>60644.262551433298</v>
      </c>
      <c r="J7" s="21">
        <f>VLOOKUP(B7,RMS!B:E,4,FALSE)</f>
        <v>45817.041535874698</v>
      </c>
      <c r="K7" s="22">
        <f t="shared" si="1"/>
        <v>-3.2051433299784549E-2</v>
      </c>
      <c r="L7" s="22">
        <f t="shared" si="2"/>
        <v>-3.3587469806661829E-4</v>
      </c>
    </row>
    <row r="8" spans="1:12">
      <c r="A8" s="34"/>
      <c r="B8" s="12">
        <v>16</v>
      </c>
      <c r="C8" s="31" t="s">
        <v>10</v>
      </c>
      <c r="D8" s="31"/>
      <c r="E8" s="15">
        <f>RA!D12</f>
        <v>164229.8842</v>
      </c>
      <c r="F8" s="25">
        <f>RA!I12</f>
        <v>14951.4282</v>
      </c>
      <c r="G8" s="16">
        <f t="shared" si="0"/>
        <v>149278.45600000001</v>
      </c>
      <c r="H8" s="27">
        <f>RA!J12</f>
        <v>9.1039631872309403</v>
      </c>
      <c r="I8" s="20">
        <f>VLOOKUP(B8,RMS!B:D,3,FALSE)</f>
        <v>164229.894324786</v>
      </c>
      <c r="J8" s="21">
        <f>VLOOKUP(B8,RMS!B:E,4,FALSE)</f>
        <v>149278.461610256</v>
      </c>
      <c r="K8" s="22">
        <f t="shared" si="1"/>
        <v>-1.0124786000233144E-2</v>
      </c>
      <c r="L8" s="22">
        <f t="shared" si="2"/>
        <v>-5.610255990177393E-3</v>
      </c>
    </row>
    <row r="9" spans="1:12">
      <c r="A9" s="34"/>
      <c r="B9" s="12">
        <v>17</v>
      </c>
      <c r="C9" s="31" t="s">
        <v>11</v>
      </c>
      <c r="D9" s="31"/>
      <c r="E9" s="15">
        <f>RA!D13</f>
        <v>296361.96710000001</v>
      </c>
      <c r="F9" s="25">
        <f>RA!I13</f>
        <v>73381.795199999993</v>
      </c>
      <c r="G9" s="16">
        <f t="shared" si="0"/>
        <v>222980.17190000002</v>
      </c>
      <c r="H9" s="27">
        <f>RA!J13</f>
        <v>24.760867906926499</v>
      </c>
      <c r="I9" s="20">
        <f>VLOOKUP(B9,RMS!B:D,3,FALSE)</f>
        <v>296362.16735726502</v>
      </c>
      <c r="J9" s="21">
        <f>VLOOKUP(B9,RMS!B:E,4,FALSE)</f>
        <v>222980.17158034199</v>
      </c>
      <c r="K9" s="22">
        <f t="shared" si="1"/>
        <v>-0.200257265008986</v>
      </c>
      <c r="L9" s="22">
        <f t="shared" si="2"/>
        <v>3.1965802190825343E-4</v>
      </c>
    </row>
    <row r="10" spans="1:12">
      <c r="A10" s="34"/>
      <c r="B10" s="12">
        <v>18</v>
      </c>
      <c r="C10" s="31" t="s">
        <v>12</v>
      </c>
      <c r="D10" s="31"/>
      <c r="E10" s="15">
        <f>RA!D14</f>
        <v>154118.93849999999</v>
      </c>
      <c r="F10" s="25">
        <f>RA!I14</f>
        <v>27902.101600000002</v>
      </c>
      <c r="G10" s="16">
        <f t="shared" si="0"/>
        <v>126216.83689999999</v>
      </c>
      <c r="H10" s="27">
        <f>RA!J14</f>
        <v>18.104265362559602</v>
      </c>
      <c r="I10" s="20">
        <f>VLOOKUP(B10,RMS!B:D,3,FALSE)</f>
        <v>154118.91275128201</v>
      </c>
      <c r="J10" s="21">
        <f>VLOOKUP(B10,RMS!B:E,4,FALSE)</f>
        <v>126216.838098291</v>
      </c>
      <c r="K10" s="22">
        <f t="shared" si="1"/>
        <v>2.5748717976966873E-2</v>
      </c>
      <c r="L10" s="22">
        <f t="shared" si="2"/>
        <v>-1.198291007312946E-3</v>
      </c>
    </row>
    <row r="11" spans="1:12">
      <c r="A11" s="34"/>
      <c r="B11" s="12">
        <v>19</v>
      </c>
      <c r="C11" s="31" t="s">
        <v>13</v>
      </c>
      <c r="D11" s="31"/>
      <c r="E11" s="15">
        <f>RA!D15</f>
        <v>76947.118199999997</v>
      </c>
      <c r="F11" s="25">
        <f>RA!I15</f>
        <v>13343.0281</v>
      </c>
      <c r="G11" s="16">
        <f t="shared" si="0"/>
        <v>63604.090100000001</v>
      </c>
      <c r="H11" s="27">
        <f>RA!J15</f>
        <v>17.340516983779601</v>
      </c>
      <c r="I11" s="20">
        <f>VLOOKUP(B11,RMS!B:D,3,FALSE)</f>
        <v>76947.159033333301</v>
      </c>
      <c r="J11" s="21">
        <f>VLOOKUP(B11,RMS!B:E,4,FALSE)</f>
        <v>63604.089686324798</v>
      </c>
      <c r="K11" s="22">
        <f t="shared" si="1"/>
        <v>-4.0833333303453401E-2</v>
      </c>
      <c r="L11" s="22">
        <f t="shared" si="2"/>
        <v>4.1367520316271111E-4</v>
      </c>
    </row>
    <row r="12" spans="1:12">
      <c r="A12" s="34"/>
      <c r="B12" s="12">
        <v>21</v>
      </c>
      <c r="C12" s="31" t="s">
        <v>14</v>
      </c>
      <c r="D12" s="31"/>
      <c r="E12" s="15">
        <f>RA!D16</f>
        <v>1224170.0911000001</v>
      </c>
      <c r="F12" s="25">
        <f>RA!I16</f>
        <v>87389.656700000007</v>
      </c>
      <c r="G12" s="16">
        <f t="shared" si="0"/>
        <v>1136780.4344000001</v>
      </c>
      <c r="H12" s="27">
        <f>RA!J16</f>
        <v>7.1386858195068701</v>
      </c>
      <c r="I12" s="20">
        <f>VLOOKUP(B12,RMS!B:D,3,FALSE)</f>
        <v>1224169.6242</v>
      </c>
      <c r="J12" s="21">
        <f>VLOOKUP(B12,RMS!B:E,4,FALSE)</f>
        <v>1136780.4343999999</v>
      </c>
      <c r="K12" s="22">
        <f t="shared" si="1"/>
        <v>0.46690000011585653</v>
      </c>
      <c r="L12" s="22">
        <f t="shared" si="2"/>
        <v>0</v>
      </c>
    </row>
    <row r="13" spans="1:12">
      <c r="A13" s="34"/>
      <c r="B13" s="12">
        <v>22</v>
      </c>
      <c r="C13" s="31" t="s">
        <v>15</v>
      </c>
      <c r="D13" s="31"/>
      <c r="E13" s="15">
        <f>RA!D17</f>
        <v>1684418.3473</v>
      </c>
      <c r="F13" s="25">
        <f>RA!I17</f>
        <v>-90278.113100000002</v>
      </c>
      <c r="G13" s="16">
        <f t="shared" si="0"/>
        <v>1774696.4604</v>
      </c>
      <c r="H13" s="27">
        <f>RA!J17</f>
        <v>-5.3596016241873201</v>
      </c>
      <c r="I13" s="20">
        <f>VLOOKUP(B13,RMS!B:D,3,FALSE)</f>
        <v>1684418.38285385</v>
      </c>
      <c r="J13" s="21">
        <f>VLOOKUP(B13,RMS!B:E,4,FALSE)</f>
        <v>1774696.4633367499</v>
      </c>
      <c r="K13" s="22">
        <f t="shared" si="1"/>
        <v>-3.5553850000724196E-2</v>
      </c>
      <c r="L13" s="22">
        <f t="shared" si="2"/>
        <v>-2.9367499519139528E-3</v>
      </c>
    </row>
    <row r="14" spans="1:12">
      <c r="A14" s="34"/>
      <c r="B14" s="12">
        <v>23</v>
      </c>
      <c r="C14" s="31" t="s">
        <v>16</v>
      </c>
      <c r="D14" s="31"/>
      <c r="E14" s="15">
        <f>RA!D18</f>
        <v>1925605.0392</v>
      </c>
      <c r="F14" s="25">
        <f>RA!I18</f>
        <v>276285.75790000003</v>
      </c>
      <c r="G14" s="16">
        <f t="shared" si="0"/>
        <v>1649319.2812999999</v>
      </c>
      <c r="H14" s="27">
        <f>RA!J18</f>
        <v>14.3479972411572</v>
      </c>
      <c r="I14" s="20">
        <f>VLOOKUP(B14,RMS!B:D,3,FALSE)</f>
        <v>1925605.0623999999</v>
      </c>
      <c r="J14" s="21">
        <f>VLOOKUP(B14,RMS!B:E,4,FALSE)</f>
        <v>1649319.2760000001</v>
      </c>
      <c r="K14" s="22">
        <f t="shared" si="1"/>
        <v>-2.3199999937787652E-2</v>
      </c>
      <c r="L14" s="22">
        <f t="shared" si="2"/>
        <v>5.2999998442828655E-3</v>
      </c>
    </row>
    <row r="15" spans="1:12">
      <c r="A15" s="34"/>
      <c r="B15" s="12">
        <v>24</v>
      </c>
      <c r="C15" s="31" t="s">
        <v>17</v>
      </c>
      <c r="D15" s="31"/>
      <c r="E15" s="15">
        <f>RA!D19</f>
        <v>909632.72730000003</v>
      </c>
      <c r="F15" s="25">
        <f>RA!I19</f>
        <v>16596.199799999999</v>
      </c>
      <c r="G15" s="16">
        <f t="shared" si="0"/>
        <v>893036.52750000008</v>
      </c>
      <c r="H15" s="27">
        <f>RA!J19</f>
        <v>1.82449457917608</v>
      </c>
      <c r="I15" s="20">
        <f>VLOOKUP(B15,RMS!B:D,3,FALSE)</f>
        <v>909632.78505555599</v>
      </c>
      <c r="J15" s="21">
        <f>VLOOKUP(B15,RMS!B:E,4,FALSE)</f>
        <v>893036.52697777795</v>
      </c>
      <c r="K15" s="22">
        <f t="shared" si="1"/>
        <v>-5.7755555957555771E-2</v>
      </c>
      <c r="L15" s="22">
        <f t="shared" si="2"/>
        <v>5.2222213707864285E-4</v>
      </c>
    </row>
    <row r="16" spans="1:12">
      <c r="A16" s="34"/>
      <c r="B16" s="12">
        <v>25</v>
      </c>
      <c r="C16" s="31" t="s">
        <v>18</v>
      </c>
      <c r="D16" s="31"/>
      <c r="E16" s="15">
        <f>RA!D20</f>
        <v>1431050.6686</v>
      </c>
      <c r="F16" s="25">
        <f>RA!I20</f>
        <v>13831.551299999999</v>
      </c>
      <c r="G16" s="16">
        <f t="shared" si="0"/>
        <v>1417219.1173</v>
      </c>
      <c r="H16" s="27">
        <f>RA!J20</f>
        <v>0.96653120699992001</v>
      </c>
      <c r="I16" s="20">
        <f>VLOOKUP(B16,RMS!B:D,3,FALSE)</f>
        <v>1431050.5407</v>
      </c>
      <c r="J16" s="21">
        <f>VLOOKUP(B16,RMS!B:E,4,FALSE)</f>
        <v>1417219.1173</v>
      </c>
      <c r="K16" s="22">
        <f t="shared" si="1"/>
        <v>0.12789999996311963</v>
      </c>
      <c r="L16" s="22">
        <f t="shared" si="2"/>
        <v>0</v>
      </c>
    </row>
    <row r="17" spans="1:12">
      <c r="A17" s="34"/>
      <c r="B17" s="12">
        <v>26</v>
      </c>
      <c r="C17" s="31" t="s">
        <v>19</v>
      </c>
      <c r="D17" s="31"/>
      <c r="E17" s="15">
        <f>RA!D21</f>
        <v>436474.40389999998</v>
      </c>
      <c r="F17" s="25">
        <f>RA!I21</f>
        <v>46465.4735</v>
      </c>
      <c r="G17" s="16">
        <f t="shared" si="0"/>
        <v>390008.93039999995</v>
      </c>
      <c r="H17" s="27">
        <f>RA!J21</f>
        <v>10.6456353648279</v>
      </c>
      <c r="I17" s="20">
        <f>VLOOKUP(B17,RMS!B:D,3,FALSE)</f>
        <v>436474.3758869</v>
      </c>
      <c r="J17" s="21">
        <f>VLOOKUP(B17,RMS!B:E,4,FALSE)</f>
        <v>390008.93029017502</v>
      </c>
      <c r="K17" s="22">
        <f t="shared" si="1"/>
        <v>2.8013099974486977E-2</v>
      </c>
      <c r="L17" s="22">
        <f t="shared" si="2"/>
        <v>1.0982493404299021E-4</v>
      </c>
    </row>
    <row r="18" spans="1:12">
      <c r="A18" s="34"/>
      <c r="B18" s="12">
        <v>27</v>
      </c>
      <c r="C18" s="31" t="s">
        <v>20</v>
      </c>
      <c r="D18" s="31"/>
      <c r="E18" s="15">
        <f>RA!D22</f>
        <v>1360530.2938999999</v>
      </c>
      <c r="F18" s="25">
        <f>RA!I22</f>
        <v>173166.58960000001</v>
      </c>
      <c r="G18" s="16">
        <f t="shared" si="0"/>
        <v>1187363.7042999999</v>
      </c>
      <c r="H18" s="27">
        <f>RA!J22</f>
        <v>12.727874592458599</v>
      </c>
      <c r="I18" s="20">
        <f>VLOOKUP(B18,RMS!B:D,3,FALSE)</f>
        <v>1360530.7418699099</v>
      </c>
      <c r="J18" s="21">
        <f>VLOOKUP(B18,RMS!B:E,4,FALSE)</f>
        <v>1187363.70140442</v>
      </c>
      <c r="K18" s="22">
        <f t="shared" si="1"/>
        <v>-0.44796990999020636</v>
      </c>
      <c r="L18" s="22">
        <f t="shared" si="2"/>
        <v>2.895579906180501E-3</v>
      </c>
    </row>
    <row r="19" spans="1:12">
      <c r="A19" s="34"/>
      <c r="B19" s="12">
        <v>29</v>
      </c>
      <c r="C19" s="31" t="s">
        <v>21</v>
      </c>
      <c r="D19" s="31"/>
      <c r="E19" s="15">
        <f>RA!D23</f>
        <v>3024990.0608999999</v>
      </c>
      <c r="F19" s="25">
        <f>RA!I23</f>
        <v>185939.57560000001</v>
      </c>
      <c r="G19" s="16">
        <f t="shared" si="0"/>
        <v>2839050.4852999998</v>
      </c>
      <c r="H19" s="27">
        <f>RA!J23</f>
        <v>6.1467830259475003</v>
      </c>
      <c r="I19" s="20">
        <f>VLOOKUP(B19,RMS!B:D,3,FALSE)</f>
        <v>3024990.8731632498</v>
      </c>
      <c r="J19" s="21">
        <f>VLOOKUP(B19,RMS!B:E,4,FALSE)</f>
        <v>2839050.52931624</v>
      </c>
      <c r="K19" s="22">
        <f t="shared" si="1"/>
        <v>-0.81226324988529086</v>
      </c>
      <c r="L19" s="22">
        <f t="shared" si="2"/>
        <v>-4.4016240164637566E-2</v>
      </c>
    </row>
    <row r="20" spans="1:12">
      <c r="A20" s="34"/>
      <c r="B20" s="12">
        <v>31</v>
      </c>
      <c r="C20" s="31" t="s">
        <v>22</v>
      </c>
      <c r="D20" s="31"/>
      <c r="E20" s="15">
        <f>RA!D24</f>
        <v>351920.7806</v>
      </c>
      <c r="F20" s="25">
        <f>RA!I24</f>
        <v>54920.9853</v>
      </c>
      <c r="G20" s="16">
        <f t="shared" si="0"/>
        <v>296999.7953</v>
      </c>
      <c r="H20" s="27">
        <f>RA!J24</f>
        <v>15.6060648667475</v>
      </c>
      <c r="I20" s="20">
        <f>VLOOKUP(B20,RMS!B:D,3,FALSE)</f>
        <v>351920.78923634399</v>
      </c>
      <c r="J20" s="21">
        <f>VLOOKUP(B20,RMS!B:E,4,FALSE)</f>
        <v>296999.79092325002</v>
      </c>
      <c r="K20" s="22">
        <f t="shared" si="1"/>
        <v>-8.6363439913839102E-3</v>
      </c>
      <c r="L20" s="22">
        <f t="shared" si="2"/>
        <v>4.376749973744154E-3</v>
      </c>
    </row>
    <row r="21" spans="1:12">
      <c r="A21" s="34"/>
      <c r="B21" s="12">
        <v>32</v>
      </c>
      <c r="C21" s="31" t="s">
        <v>23</v>
      </c>
      <c r="D21" s="31"/>
      <c r="E21" s="15">
        <f>RA!D25</f>
        <v>297675.9215</v>
      </c>
      <c r="F21" s="25">
        <f>RA!I25</f>
        <v>27881.408800000001</v>
      </c>
      <c r="G21" s="16">
        <f t="shared" si="0"/>
        <v>269794.51270000002</v>
      </c>
      <c r="H21" s="27">
        <f>RA!J25</f>
        <v>9.3663634799565099</v>
      </c>
      <c r="I21" s="20">
        <f>VLOOKUP(B21,RMS!B:D,3,FALSE)</f>
        <v>297675.92563858302</v>
      </c>
      <c r="J21" s="21">
        <f>VLOOKUP(B21,RMS!B:E,4,FALSE)</f>
        <v>269794.52460771002</v>
      </c>
      <c r="K21" s="22">
        <f t="shared" si="1"/>
        <v>-4.1385830263607204E-3</v>
      </c>
      <c r="L21" s="22">
        <f t="shared" si="2"/>
        <v>-1.1907709995284677E-2</v>
      </c>
    </row>
    <row r="22" spans="1:12">
      <c r="A22" s="34"/>
      <c r="B22" s="12">
        <v>33</v>
      </c>
      <c r="C22" s="31" t="s">
        <v>24</v>
      </c>
      <c r="D22" s="31"/>
      <c r="E22" s="15">
        <f>RA!D26</f>
        <v>555653.36990000005</v>
      </c>
      <c r="F22" s="25">
        <f>RA!I26</f>
        <v>104257.47440000001</v>
      </c>
      <c r="G22" s="16">
        <f t="shared" si="0"/>
        <v>451395.89550000004</v>
      </c>
      <c r="H22" s="27">
        <f>RA!J26</f>
        <v>18.763041861648901</v>
      </c>
      <c r="I22" s="20">
        <f>VLOOKUP(B22,RMS!B:D,3,FALSE)</f>
        <v>555653.36237553903</v>
      </c>
      <c r="J22" s="21">
        <f>VLOOKUP(B22,RMS!B:E,4,FALSE)</f>
        <v>451395.81907862698</v>
      </c>
      <c r="K22" s="22">
        <f t="shared" si="1"/>
        <v>7.5244610197842121E-3</v>
      </c>
      <c r="L22" s="22">
        <f t="shared" si="2"/>
        <v>7.6421373058110476E-2</v>
      </c>
    </row>
    <row r="23" spans="1:12">
      <c r="A23" s="34"/>
      <c r="B23" s="12">
        <v>34</v>
      </c>
      <c r="C23" s="31" t="s">
        <v>25</v>
      </c>
      <c r="D23" s="31"/>
      <c r="E23" s="15">
        <f>RA!D27</f>
        <v>383318.18479999999</v>
      </c>
      <c r="F23" s="25">
        <f>RA!I27</f>
        <v>113610.8735</v>
      </c>
      <c r="G23" s="16">
        <f t="shared" si="0"/>
        <v>269707.3113</v>
      </c>
      <c r="H23" s="27">
        <f>RA!J27</f>
        <v>29.638790437056201</v>
      </c>
      <c r="I23" s="20">
        <f>VLOOKUP(B23,RMS!B:D,3,FALSE)</f>
        <v>383318.162076084</v>
      </c>
      <c r="J23" s="21">
        <f>VLOOKUP(B23,RMS!B:E,4,FALSE)</f>
        <v>269707.29602449498</v>
      </c>
      <c r="K23" s="22">
        <f t="shared" si="1"/>
        <v>2.2723915986716747E-2</v>
      </c>
      <c r="L23" s="22">
        <f t="shared" si="2"/>
        <v>1.5275505022145808E-2</v>
      </c>
    </row>
    <row r="24" spans="1:12">
      <c r="A24" s="34"/>
      <c r="B24" s="12">
        <v>35</v>
      </c>
      <c r="C24" s="31" t="s">
        <v>26</v>
      </c>
      <c r="D24" s="31"/>
      <c r="E24" s="15">
        <f>RA!D28</f>
        <v>1297455.4622</v>
      </c>
      <c r="F24" s="25">
        <f>RA!I28</f>
        <v>12916.8357</v>
      </c>
      <c r="G24" s="16">
        <f t="shared" si="0"/>
        <v>1284538.6265</v>
      </c>
      <c r="H24" s="27">
        <f>RA!J28</f>
        <v>0.99555137546670602</v>
      </c>
      <c r="I24" s="20">
        <f>VLOOKUP(B24,RMS!B:D,3,FALSE)</f>
        <v>1297455.46249471</v>
      </c>
      <c r="J24" s="21">
        <f>VLOOKUP(B24,RMS!B:E,4,FALSE)</f>
        <v>1284538.6303361801</v>
      </c>
      <c r="K24" s="22">
        <f t="shared" si="1"/>
        <v>-2.9471004381775856E-4</v>
      </c>
      <c r="L24" s="22">
        <f t="shared" si="2"/>
        <v>-3.8361800834536552E-3</v>
      </c>
    </row>
    <row r="25" spans="1:12">
      <c r="A25" s="34"/>
      <c r="B25" s="12">
        <v>36</v>
      </c>
      <c r="C25" s="31" t="s">
        <v>27</v>
      </c>
      <c r="D25" s="31"/>
      <c r="E25" s="15">
        <f>RA!D29</f>
        <v>743921.89119999995</v>
      </c>
      <c r="F25" s="25">
        <f>RA!I29</f>
        <v>79559.032900000006</v>
      </c>
      <c r="G25" s="16">
        <f t="shared" si="0"/>
        <v>664362.85829999996</v>
      </c>
      <c r="H25" s="27">
        <f>RA!J29</f>
        <v>10.694541166366999</v>
      </c>
      <c r="I25" s="20">
        <f>VLOOKUP(B25,RMS!B:D,3,FALSE)</f>
        <v>743921.890754867</v>
      </c>
      <c r="J25" s="21">
        <f>VLOOKUP(B25,RMS!B:E,4,FALSE)</f>
        <v>664362.82055122405</v>
      </c>
      <c r="K25" s="22">
        <f t="shared" si="1"/>
        <v>4.4513295870274305E-4</v>
      </c>
      <c r="L25" s="22">
        <f t="shared" si="2"/>
        <v>3.7748775910586119E-2</v>
      </c>
    </row>
    <row r="26" spans="1:12">
      <c r="A26" s="34"/>
      <c r="B26" s="12">
        <v>37</v>
      </c>
      <c r="C26" s="31" t="s">
        <v>28</v>
      </c>
      <c r="D26" s="31"/>
      <c r="E26" s="15">
        <f>RA!D30</f>
        <v>1449021.8289000001</v>
      </c>
      <c r="F26" s="25">
        <f>RA!I30</f>
        <v>201859.4479</v>
      </c>
      <c r="G26" s="16">
        <f t="shared" si="0"/>
        <v>1247162.3810000001</v>
      </c>
      <c r="H26" s="27">
        <f>RA!J30</f>
        <v>13.9307389215274</v>
      </c>
      <c r="I26" s="20">
        <f>VLOOKUP(B26,RMS!B:D,3,FALSE)</f>
        <v>1449021.81000177</v>
      </c>
      <c r="J26" s="21">
        <f>VLOOKUP(B26,RMS!B:E,4,FALSE)</f>
        <v>1247162.35277356</v>
      </c>
      <c r="K26" s="22">
        <f t="shared" si="1"/>
        <v>1.8898230046033859E-2</v>
      </c>
      <c r="L26" s="22">
        <f t="shared" si="2"/>
        <v>2.8226440073922276E-2</v>
      </c>
    </row>
    <row r="27" spans="1:12">
      <c r="A27" s="34"/>
      <c r="B27" s="12">
        <v>38</v>
      </c>
      <c r="C27" s="31" t="s">
        <v>29</v>
      </c>
      <c r="D27" s="31"/>
      <c r="E27" s="15">
        <f>RA!D31</f>
        <v>1795667.8414</v>
      </c>
      <c r="F27" s="25">
        <f>RA!I31</f>
        <v>-9026.8068000000003</v>
      </c>
      <c r="G27" s="16">
        <f t="shared" si="0"/>
        <v>1804694.6481999999</v>
      </c>
      <c r="H27" s="27">
        <f>RA!J31</f>
        <v>-0.50269914022418605</v>
      </c>
      <c r="I27" s="20">
        <f>VLOOKUP(B27,RMS!B:D,3,FALSE)</f>
        <v>1795667.54207522</v>
      </c>
      <c r="J27" s="21">
        <f>VLOOKUP(B27,RMS!B:E,4,FALSE)</f>
        <v>1804694.6470176999</v>
      </c>
      <c r="K27" s="22">
        <f t="shared" si="1"/>
        <v>0.29932478000409901</v>
      </c>
      <c r="L27" s="22">
        <f t="shared" si="2"/>
        <v>1.1823000386357307E-3</v>
      </c>
    </row>
    <row r="28" spans="1:12">
      <c r="A28" s="34"/>
      <c r="B28" s="12">
        <v>39</v>
      </c>
      <c r="C28" s="31" t="s">
        <v>30</v>
      </c>
      <c r="D28" s="31"/>
      <c r="E28" s="15">
        <f>RA!D32</f>
        <v>147329.6967</v>
      </c>
      <c r="F28" s="25">
        <f>RA!I32</f>
        <v>34315.315399999999</v>
      </c>
      <c r="G28" s="16">
        <f t="shared" si="0"/>
        <v>113014.38130000001</v>
      </c>
      <c r="H28" s="27">
        <f>RA!J32</f>
        <v>23.291512959450799</v>
      </c>
      <c r="I28" s="20">
        <f>VLOOKUP(B28,RMS!B:D,3,FALSE)</f>
        <v>147329.59432739599</v>
      </c>
      <c r="J28" s="21">
        <f>VLOOKUP(B28,RMS!B:E,4,FALSE)</f>
        <v>113014.39363588</v>
      </c>
      <c r="K28" s="22">
        <f t="shared" si="1"/>
        <v>0.10237260401481763</v>
      </c>
      <c r="L28" s="22">
        <f t="shared" si="2"/>
        <v>-1.2335879990132526E-2</v>
      </c>
    </row>
    <row r="29" spans="1:12">
      <c r="A29" s="34"/>
      <c r="B29" s="12">
        <v>40</v>
      </c>
      <c r="C29" s="31" t="s">
        <v>31</v>
      </c>
      <c r="D29" s="31"/>
      <c r="E29" s="15">
        <f>RA!D33</f>
        <v>174.01740000000001</v>
      </c>
      <c r="F29" s="25">
        <f>RA!I33</f>
        <v>35.436799999999998</v>
      </c>
      <c r="G29" s="16">
        <f t="shared" si="0"/>
        <v>138.5806</v>
      </c>
      <c r="H29" s="27">
        <f>RA!J33</f>
        <v>20.363940617432501</v>
      </c>
      <c r="I29" s="20">
        <f>VLOOKUP(B29,RMS!B:D,3,FALSE)</f>
        <v>174.01730000000001</v>
      </c>
      <c r="J29" s="21">
        <f>VLOOKUP(B29,RMS!B:E,4,FALSE)</f>
        <v>138.5806</v>
      </c>
      <c r="K29" s="22">
        <f t="shared" si="1"/>
        <v>1.0000000000331966E-4</v>
      </c>
      <c r="L29" s="22">
        <f t="shared" si="2"/>
        <v>0</v>
      </c>
    </row>
    <row r="30" spans="1:12">
      <c r="A30" s="34"/>
      <c r="B30" s="12">
        <v>41</v>
      </c>
      <c r="C30" s="31" t="s">
        <v>40</v>
      </c>
      <c r="D30" s="31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4"/>
      <c r="B31" s="12">
        <v>42</v>
      </c>
      <c r="C31" s="31" t="s">
        <v>32</v>
      </c>
      <c r="D31" s="31"/>
      <c r="E31" s="15">
        <f>RA!D35</f>
        <v>282818.69949999999</v>
      </c>
      <c r="F31" s="25">
        <f>RA!I35</f>
        <v>24268.901999999998</v>
      </c>
      <c r="G31" s="16">
        <f t="shared" si="0"/>
        <v>258549.79749999999</v>
      </c>
      <c r="H31" s="27">
        <f>RA!J35</f>
        <v>8.5810811105861902</v>
      </c>
      <c r="I31" s="20">
        <f>VLOOKUP(B31,RMS!B:D,3,FALSE)</f>
        <v>282818.6986</v>
      </c>
      <c r="J31" s="21">
        <f>VLOOKUP(B31,RMS!B:E,4,FALSE)</f>
        <v>258549.81229999999</v>
      </c>
      <c r="K31" s="22">
        <f t="shared" si="1"/>
        <v>8.9999998454004526E-4</v>
      </c>
      <c r="L31" s="22">
        <f t="shared" si="2"/>
        <v>-1.4800000004470348E-2</v>
      </c>
    </row>
    <row r="32" spans="1:12">
      <c r="A32" s="34"/>
      <c r="B32" s="12">
        <v>71</v>
      </c>
      <c r="C32" s="31" t="s">
        <v>41</v>
      </c>
      <c r="D32" s="31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4"/>
      <c r="B33" s="12">
        <v>72</v>
      </c>
      <c r="C33" s="31" t="s">
        <v>42</v>
      </c>
      <c r="D33" s="31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4"/>
      <c r="B34" s="12">
        <v>73</v>
      </c>
      <c r="C34" s="31" t="s">
        <v>43</v>
      </c>
      <c r="D34" s="31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4"/>
      <c r="B35" s="12">
        <v>75</v>
      </c>
      <c r="C35" s="31" t="s">
        <v>33</v>
      </c>
      <c r="D35" s="31"/>
      <c r="E35" s="15">
        <f>RA!D39</f>
        <v>599964.53159999999</v>
      </c>
      <c r="F35" s="25">
        <f>RA!I39</f>
        <v>42412.656600000002</v>
      </c>
      <c r="G35" s="16">
        <f t="shared" si="0"/>
        <v>557551.875</v>
      </c>
      <c r="H35" s="27">
        <f>RA!J39</f>
        <v>7.0691939883334296</v>
      </c>
      <c r="I35" s="20">
        <f>VLOOKUP(B35,RMS!B:D,3,FALSE)</f>
        <v>599964.52991452999</v>
      </c>
      <c r="J35" s="21">
        <f>VLOOKUP(B35,RMS!B:E,4,FALSE)</f>
        <v>557551.87829059805</v>
      </c>
      <c r="K35" s="22">
        <f t="shared" si="1"/>
        <v>1.6854699933901429E-3</v>
      </c>
      <c r="L35" s="22">
        <f t="shared" si="2"/>
        <v>-3.2905980478972197E-3</v>
      </c>
    </row>
    <row r="36" spans="1:12">
      <c r="A36" s="34"/>
      <c r="B36" s="12">
        <v>76</v>
      </c>
      <c r="C36" s="31" t="s">
        <v>34</v>
      </c>
      <c r="D36" s="31"/>
      <c r="E36" s="15">
        <f>RA!D40</f>
        <v>520621.4915</v>
      </c>
      <c r="F36" s="25">
        <f>RA!I40</f>
        <v>23492.822800000002</v>
      </c>
      <c r="G36" s="16">
        <f t="shared" si="0"/>
        <v>497128.66869999998</v>
      </c>
      <c r="H36" s="27">
        <f>RA!J40</f>
        <v>4.5124573578999101</v>
      </c>
      <c r="I36" s="20">
        <f>VLOOKUP(B36,RMS!B:D,3,FALSE)</f>
        <v>520621.48271709401</v>
      </c>
      <c r="J36" s="21">
        <f>VLOOKUP(B36,RMS!B:E,4,FALSE)</f>
        <v>497128.66936153802</v>
      </c>
      <c r="K36" s="22">
        <f t="shared" si="1"/>
        <v>8.7829059921205044E-3</v>
      </c>
      <c r="L36" s="22">
        <f t="shared" si="2"/>
        <v>-6.6153804073110223E-4</v>
      </c>
    </row>
    <row r="37" spans="1:12">
      <c r="A37" s="34"/>
      <c r="B37" s="12">
        <v>77</v>
      </c>
      <c r="C37" s="31" t="s">
        <v>44</v>
      </c>
      <c r="D37" s="31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4"/>
      <c r="B38" s="12">
        <v>78</v>
      </c>
      <c r="C38" s="31" t="s">
        <v>45</v>
      </c>
      <c r="D38" s="31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4"/>
      <c r="B39" s="12">
        <v>99</v>
      </c>
      <c r="C39" s="31" t="s">
        <v>35</v>
      </c>
      <c r="D39" s="31"/>
      <c r="E39" s="15">
        <f>RA!D43</f>
        <v>160760.924</v>
      </c>
      <c r="F39" s="25">
        <f>RA!I43</f>
        <v>24188.326799999999</v>
      </c>
      <c r="G39" s="16">
        <f t="shared" si="0"/>
        <v>136572.59719999999</v>
      </c>
      <c r="H39" s="27">
        <f>RA!J43</f>
        <v>15.046148154759299</v>
      </c>
      <c r="I39" s="20">
        <f>VLOOKUP(B39,RMS!B:D,3,FALSE)</f>
        <v>160760.92413584399</v>
      </c>
      <c r="J39" s="21">
        <f>VLOOKUP(B39,RMS!B:E,4,FALSE)</f>
        <v>136572.59779139201</v>
      </c>
      <c r="K39" s="22">
        <f t="shared" si="1"/>
        <v>-1.3584399130195379E-4</v>
      </c>
      <c r="L39" s="22">
        <f t="shared" si="2"/>
        <v>-5.9139201766811311E-4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9.25" style="1" bestFit="1" customWidth="1"/>
    <col min="18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52" t="s">
        <v>54</v>
      </c>
      <c r="W1" s="37"/>
    </row>
    <row r="2" spans="1:23" ht="12.7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52"/>
      <c r="W2" s="37"/>
    </row>
    <row r="3" spans="1:23" ht="23.25" thickBo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53" t="s">
        <v>55</v>
      </c>
      <c r="W3" s="37"/>
    </row>
    <row r="4" spans="1:23" ht="15" thickTop="1" thickBo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51"/>
      <c r="W4" s="37"/>
    </row>
    <row r="5" spans="1:23" ht="15" thickTop="1" thickBot="1">
      <c r="A5" s="54"/>
      <c r="B5" s="55"/>
      <c r="C5" s="56"/>
      <c r="D5" s="57" t="s">
        <v>0</v>
      </c>
      <c r="E5" s="57" t="s">
        <v>56</v>
      </c>
      <c r="F5" s="57" t="s">
        <v>57</v>
      </c>
      <c r="G5" s="57" t="s">
        <v>58</v>
      </c>
      <c r="H5" s="57" t="s">
        <v>59</v>
      </c>
      <c r="I5" s="57" t="s">
        <v>1</v>
      </c>
      <c r="J5" s="57" t="s">
        <v>2</v>
      </c>
      <c r="K5" s="57" t="s">
        <v>60</v>
      </c>
      <c r="L5" s="57" t="s">
        <v>61</v>
      </c>
      <c r="M5" s="57" t="s">
        <v>62</v>
      </c>
      <c r="N5" s="57" t="s">
        <v>63</v>
      </c>
      <c r="O5" s="57" t="s">
        <v>64</v>
      </c>
      <c r="P5" s="57" t="s">
        <v>65</v>
      </c>
      <c r="Q5" s="57" t="s">
        <v>66</v>
      </c>
      <c r="R5" s="57" t="s">
        <v>67</v>
      </c>
      <c r="S5" s="57" t="s">
        <v>68</v>
      </c>
      <c r="T5" s="57" t="s">
        <v>69</v>
      </c>
      <c r="U5" s="58" t="s">
        <v>70</v>
      </c>
      <c r="V5" s="51"/>
      <c r="W5" s="51"/>
    </row>
    <row r="6" spans="1:23" ht="14.25" thickBot="1">
      <c r="A6" s="59" t="s">
        <v>3</v>
      </c>
      <c r="B6" s="38" t="s">
        <v>4</v>
      </c>
      <c r="C6" s="3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60"/>
      <c r="V6" s="51"/>
      <c r="W6" s="51"/>
    </row>
    <row r="7" spans="1:23" ht="14.25" thickBot="1">
      <c r="A7" s="40" t="s">
        <v>5</v>
      </c>
      <c r="B7" s="41"/>
      <c r="C7" s="42"/>
      <c r="D7" s="61">
        <v>22344946.3006</v>
      </c>
      <c r="E7" s="61">
        <v>23878631</v>
      </c>
      <c r="F7" s="62">
        <v>93.577166549455896</v>
      </c>
      <c r="G7" s="63"/>
      <c r="H7" s="63"/>
      <c r="I7" s="61">
        <v>1805264.2881</v>
      </c>
      <c r="J7" s="62">
        <v>8.0790719468031398</v>
      </c>
      <c r="K7" s="63"/>
      <c r="L7" s="63"/>
      <c r="M7" s="63"/>
      <c r="N7" s="61">
        <v>236967754.18130001</v>
      </c>
      <c r="O7" s="61">
        <v>2229711842.3073001</v>
      </c>
      <c r="P7" s="61">
        <v>1226792</v>
      </c>
      <c r="Q7" s="61">
        <v>968761</v>
      </c>
      <c r="R7" s="62">
        <v>26.635155626620001</v>
      </c>
      <c r="S7" s="61">
        <v>18.214127823298501</v>
      </c>
      <c r="T7" s="61">
        <v>18.0998214738207</v>
      </c>
      <c r="U7" s="64">
        <v>0.62756971174644904</v>
      </c>
      <c r="V7" s="51"/>
      <c r="W7" s="51"/>
    </row>
    <row r="8" spans="1:23" ht="14.25" thickBot="1">
      <c r="A8" s="43">
        <v>41531</v>
      </c>
      <c r="B8" s="46" t="s">
        <v>6</v>
      </c>
      <c r="C8" s="47"/>
      <c r="D8" s="65">
        <v>695361.74569999997</v>
      </c>
      <c r="E8" s="65">
        <v>713648</v>
      </c>
      <c r="F8" s="66">
        <v>97.437636720063693</v>
      </c>
      <c r="G8" s="67"/>
      <c r="H8" s="67"/>
      <c r="I8" s="65">
        <v>142616.89079999999</v>
      </c>
      <c r="J8" s="66">
        <v>20.509740675543199</v>
      </c>
      <c r="K8" s="67"/>
      <c r="L8" s="67"/>
      <c r="M8" s="67"/>
      <c r="N8" s="65">
        <v>9201499.4009000007</v>
      </c>
      <c r="O8" s="65">
        <v>72194865.103499994</v>
      </c>
      <c r="P8" s="65">
        <v>31329</v>
      </c>
      <c r="Q8" s="65">
        <v>24990</v>
      </c>
      <c r="R8" s="66">
        <v>25.366146458583401</v>
      </c>
      <c r="S8" s="65">
        <v>22.1954657250471</v>
      </c>
      <c r="T8" s="65">
        <v>22.219216782713101</v>
      </c>
      <c r="U8" s="68">
        <v>-0.107008602388574</v>
      </c>
      <c r="V8" s="51"/>
      <c r="W8" s="51"/>
    </row>
    <row r="9" spans="1:23" ht="12" customHeight="1" thickBot="1">
      <c r="A9" s="44"/>
      <c r="B9" s="46" t="s">
        <v>7</v>
      </c>
      <c r="C9" s="47"/>
      <c r="D9" s="65">
        <v>146425.3365</v>
      </c>
      <c r="E9" s="65">
        <v>147297</v>
      </c>
      <c r="F9" s="66">
        <v>99.408227255137604</v>
      </c>
      <c r="G9" s="67"/>
      <c r="H9" s="67"/>
      <c r="I9" s="65">
        <v>30148.293099999999</v>
      </c>
      <c r="J9" s="66">
        <v>20.589533082616502</v>
      </c>
      <c r="K9" s="67"/>
      <c r="L9" s="67"/>
      <c r="M9" s="67"/>
      <c r="N9" s="65">
        <v>1814556.0695</v>
      </c>
      <c r="O9" s="65">
        <v>15815988.7991</v>
      </c>
      <c r="P9" s="65">
        <v>9838</v>
      </c>
      <c r="Q9" s="65">
        <v>6317</v>
      </c>
      <c r="R9" s="66">
        <v>55.738483457337303</v>
      </c>
      <c r="S9" s="65">
        <v>14.883648759910599</v>
      </c>
      <c r="T9" s="65">
        <v>14.552249707139501</v>
      </c>
      <c r="U9" s="68">
        <v>2.2265981824545298</v>
      </c>
      <c r="V9" s="51"/>
      <c r="W9" s="51"/>
    </row>
    <row r="10" spans="1:23" ht="14.25" thickBot="1">
      <c r="A10" s="44"/>
      <c r="B10" s="46" t="s">
        <v>8</v>
      </c>
      <c r="C10" s="47"/>
      <c r="D10" s="65">
        <v>167680.80650000001</v>
      </c>
      <c r="E10" s="65">
        <v>177192</v>
      </c>
      <c r="F10" s="66">
        <v>94.632266975935707</v>
      </c>
      <c r="G10" s="67"/>
      <c r="H10" s="67"/>
      <c r="I10" s="65">
        <v>44004.1584</v>
      </c>
      <c r="J10" s="66">
        <v>26.242811755560101</v>
      </c>
      <c r="K10" s="67"/>
      <c r="L10" s="67"/>
      <c r="M10" s="67"/>
      <c r="N10" s="65">
        <v>1671919.8509</v>
      </c>
      <c r="O10" s="65">
        <v>21052193.120299999</v>
      </c>
      <c r="P10" s="65">
        <v>109875</v>
      </c>
      <c r="Q10" s="65">
        <v>86149</v>
      </c>
      <c r="R10" s="66">
        <v>27.540656304774298</v>
      </c>
      <c r="S10" s="65">
        <v>1.5261051786120601</v>
      </c>
      <c r="T10" s="65">
        <v>1.30094831861078</v>
      </c>
      <c r="U10" s="68">
        <v>14.7536921541707</v>
      </c>
      <c r="V10" s="51"/>
      <c r="W10" s="51"/>
    </row>
    <row r="11" spans="1:23" ht="14.25" thickBot="1">
      <c r="A11" s="44"/>
      <c r="B11" s="46" t="s">
        <v>9</v>
      </c>
      <c r="C11" s="47"/>
      <c r="D11" s="65">
        <v>60644.230499999998</v>
      </c>
      <c r="E11" s="65">
        <v>65647</v>
      </c>
      <c r="F11" s="66">
        <v>92.379286943805496</v>
      </c>
      <c r="G11" s="67"/>
      <c r="H11" s="67"/>
      <c r="I11" s="65">
        <v>14827.1893</v>
      </c>
      <c r="J11" s="66">
        <v>24.4494639931164</v>
      </c>
      <c r="K11" s="67"/>
      <c r="L11" s="67"/>
      <c r="M11" s="67"/>
      <c r="N11" s="65">
        <v>768256.06929999997</v>
      </c>
      <c r="O11" s="65">
        <v>7115375.7268000003</v>
      </c>
      <c r="P11" s="65">
        <v>2937</v>
      </c>
      <c r="Q11" s="65">
        <v>2274</v>
      </c>
      <c r="R11" s="66">
        <v>29.155672823219</v>
      </c>
      <c r="S11" s="65">
        <v>20.648359039836599</v>
      </c>
      <c r="T11" s="65">
        <v>21.100297009674598</v>
      </c>
      <c r="U11" s="68">
        <v>-2.1887355259858499</v>
      </c>
      <c r="V11" s="51"/>
      <c r="W11" s="51"/>
    </row>
    <row r="12" spans="1:23" ht="14.25" thickBot="1">
      <c r="A12" s="44"/>
      <c r="B12" s="46" t="s">
        <v>10</v>
      </c>
      <c r="C12" s="47"/>
      <c r="D12" s="65">
        <v>164229.8842</v>
      </c>
      <c r="E12" s="65">
        <v>263392</v>
      </c>
      <c r="F12" s="66">
        <v>62.351887756651699</v>
      </c>
      <c r="G12" s="67"/>
      <c r="H12" s="67"/>
      <c r="I12" s="65">
        <v>14951.4282</v>
      </c>
      <c r="J12" s="66">
        <v>9.1039631872309403</v>
      </c>
      <c r="K12" s="67"/>
      <c r="L12" s="67"/>
      <c r="M12" s="67"/>
      <c r="N12" s="65">
        <v>3030279.9707999998</v>
      </c>
      <c r="O12" s="65">
        <v>27363010.610300001</v>
      </c>
      <c r="P12" s="65">
        <v>2013</v>
      </c>
      <c r="Q12" s="65">
        <v>1778</v>
      </c>
      <c r="R12" s="66">
        <v>13.217097862767099</v>
      </c>
      <c r="S12" s="65">
        <v>81.584641927471395</v>
      </c>
      <c r="T12" s="65">
        <v>97.022378796400503</v>
      </c>
      <c r="U12" s="68">
        <v>-18.922356590904901</v>
      </c>
      <c r="V12" s="51"/>
      <c r="W12" s="51"/>
    </row>
    <row r="13" spans="1:23" ht="14.25" thickBot="1">
      <c r="A13" s="44"/>
      <c r="B13" s="46" t="s">
        <v>11</v>
      </c>
      <c r="C13" s="47"/>
      <c r="D13" s="65">
        <v>296361.96710000001</v>
      </c>
      <c r="E13" s="65">
        <v>355732</v>
      </c>
      <c r="F13" s="66">
        <v>83.310460430886195</v>
      </c>
      <c r="G13" s="67"/>
      <c r="H13" s="67"/>
      <c r="I13" s="65">
        <v>73381.795199999993</v>
      </c>
      <c r="J13" s="66">
        <v>24.760867906926499</v>
      </c>
      <c r="K13" s="67"/>
      <c r="L13" s="67"/>
      <c r="M13" s="67"/>
      <c r="N13" s="65">
        <v>4312074.4820999997</v>
      </c>
      <c r="O13" s="65">
        <v>39322395.647799999</v>
      </c>
      <c r="P13" s="65">
        <v>12614</v>
      </c>
      <c r="Q13" s="65">
        <v>10562</v>
      </c>
      <c r="R13" s="66">
        <v>19.428138610111699</v>
      </c>
      <c r="S13" s="65">
        <v>23.494685833201199</v>
      </c>
      <c r="T13" s="65">
        <v>22.852791904942201</v>
      </c>
      <c r="U13" s="68">
        <v>2.7320813430579198</v>
      </c>
      <c r="V13" s="51"/>
      <c r="W13" s="51"/>
    </row>
    <row r="14" spans="1:23" ht="14.25" thickBot="1">
      <c r="A14" s="44"/>
      <c r="B14" s="46" t="s">
        <v>12</v>
      </c>
      <c r="C14" s="47"/>
      <c r="D14" s="65">
        <v>154118.93849999999</v>
      </c>
      <c r="E14" s="65">
        <v>227488</v>
      </c>
      <c r="F14" s="66">
        <v>67.748161881066295</v>
      </c>
      <c r="G14" s="67"/>
      <c r="H14" s="67"/>
      <c r="I14" s="65">
        <v>27902.101600000002</v>
      </c>
      <c r="J14" s="66">
        <v>18.104265362559602</v>
      </c>
      <c r="K14" s="67"/>
      <c r="L14" s="67"/>
      <c r="M14" s="67"/>
      <c r="N14" s="65">
        <v>2528742.6002000002</v>
      </c>
      <c r="O14" s="65">
        <v>21262491.3303</v>
      </c>
      <c r="P14" s="65">
        <v>2495</v>
      </c>
      <c r="Q14" s="65">
        <v>2167</v>
      </c>
      <c r="R14" s="66">
        <v>15.136132902630401</v>
      </c>
      <c r="S14" s="65">
        <v>61.7711176352705</v>
      </c>
      <c r="T14" s="65">
        <v>60.712144393170298</v>
      </c>
      <c r="U14" s="68">
        <v>1.714350140713</v>
      </c>
      <c r="V14" s="51"/>
      <c r="W14" s="51"/>
    </row>
    <row r="15" spans="1:23" ht="14.25" thickBot="1">
      <c r="A15" s="44"/>
      <c r="B15" s="46" t="s">
        <v>13</v>
      </c>
      <c r="C15" s="47"/>
      <c r="D15" s="65">
        <v>76947.118199999997</v>
      </c>
      <c r="E15" s="65">
        <v>141077</v>
      </c>
      <c r="F15" s="66">
        <v>54.5426385590848</v>
      </c>
      <c r="G15" s="67"/>
      <c r="H15" s="67"/>
      <c r="I15" s="65">
        <v>13343.0281</v>
      </c>
      <c r="J15" s="66">
        <v>17.340516983779601</v>
      </c>
      <c r="K15" s="67"/>
      <c r="L15" s="67"/>
      <c r="M15" s="67"/>
      <c r="N15" s="65">
        <v>1366363.7821</v>
      </c>
      <c r="O15" s="65">
        <v>14041992.809699999</v>
      </c>
      <c r="P15" s="65">
        <v>2936</v>
      </c>
      <c r="Q15" s="65">
        <v>2556</v>
      </c>
      <c r="R15" s="66">
        <v>14.866979655712001</v>
      </c>
      <c r="S15" s="65">
        <v>26.208146525885599</v>
      </c>
      <c r="T15" s="65">
        <v>27.313624452269199</v>
      </c>
      <c r="U15" s="68">
        <v>-4.2180698482120604</v>
      </c>
      <c r="V15" s="51"/>
      <c r="W15" s="51"/>
    </row>
    <row r="16" spans="1:23" ht="14.25" thickBot="1">
      <c r="A16" s="44"/>
      <c r="B16" s="46" t="s">
        <v>14</v>
      </c>
      <c r="C16" s="47"/>
      <c r="D16" s="65">
        <v>1224170.0911000001</v>
      </c>
      <c r="E16" s="65">
        <v>1126196</v>
      </c>
      <c r="F16" s="66">
        <v>108.699559499412</v>
      </c>
      <c r="G16" s="67"/>
      <c r="H16" s="67"/>
      <c r="I16" s="65">
        <v>87389.656700000007</v>
      </c>
      <c r="J16" s="66">
        <v>7.1386858195068701</v>
      </c>
      <c r="K16" s="67"/>
      <c r="L16" s="67"/>
      <c r="M16" s="67"/>
      <c r="N16" s="65">
        <v>10918075.332</v>
      </c>
      <c r="O16" s="65">
        <v>119742576.91869999</v>
      </c>
      <c r="P16" s="65">
        <v>76712</v>
      </c>
      <c r="Q16" s="65">
        <v>54865</v>
      </c>
      <c r="R16" s="66">
        <v>39.819557094686999</v>
      </c>
      <c r="S16" s="65">
        <v>15.9579999361247</v>
      </c>
      <c r="T16" s="65">
        <v>15.488538190103</v>
      </c>
      <c r="U16" s="68">
        <v>2.9418583024242602</v>
      </c>
      <c r="V16" s="51"/>
      <c r="W16" s="51"/>
    </row>
    <row r="17" spans="1:23" ht="12" thickBot="1">
      <c r="A17" s="44"/>
      <c r="B17" s="46" t="s">
        <v>15</v>
      </c>
      <c r="C17" s="47"/>
      <c r="D17" s="65">
        <v>1684418.3473</v>
      </c>
      <c r="E17" s="65">
        <v>1108995</v>
      </c>
      <c r="F17" s="66">
        <v>151.88691989594199</v>
      </c>
      <c r="G17" s="67"/>
      <c r="H17" s="67"/>
      <c r="I17" s="65">
        <v>-90278.113100000002</v>
      </c>
      <c r="J17" s="66">
        <v>-5.3596016241873201</v>
      </c>
      <c r="K17" s="67"/>
      <c r="L17" s="67"/>
      <c r="M17" s="67"/>
      <c r="N17" s="65">
        <v>12454562.8715</v>
      </c>
      <c r="O17" s="65">
        <v>87294456.960899994</v>
      </c>
      <c r="P17" s="65">
        <v>30150</v>
      </c>
      <c r="Q17" s="65">
        <v>23316</v>
      </c>
      <c r="R17" s="66">
        <v>29.310344827586199</v>
      </c>
      <c r="S17" s="65">
        <v>55.867938550580398</v>
      </c>
      <c r="T17" s="65">
        <v>59.235600085778003</v>
      </c>
      <c r="U17" s="68">
        <v>-6.0278965406046598</v>
      </c>
      <c r="V17" s="50"/>
      <c r="W17" s="50"/>
    </row>
    <row r="18" spans="1:23" ht="12" thickBot="1">
      <c r="A18" s="44"/>
      <c r="B18" s="46" t="s">
        <v>16</v>
      </c>
      <c r="C18" s="47"/>
      <c r="D18" s="65">
        <v>1925605.0392</v>
      </c>
      <c r="E18" s="65">
        <v>2150455</v>
      </c>
      <c r="F18" s="66">
        <v>89.544075053883901</v>
      </c>
      <c r="G18" s="67"/>
      <c r="H18" s="67"/>
      <c r="I18" s="65">
        <v>276285.75790000003</v>
      </c>
      <c r="J18" s="66">
        <v>14.3479972411572</v>
      </c>
      <c r="K18" s="67"/>
      <c r="L18" s="67"/>
      <c r="M18" s="67"/>
      <c r="N18" s="65">
        <v>21317779.0568</v>
      </c>
      <c r="O18" s="65">
        <v>220622047.17919999</v>
      </c>
      <c r="P18" s="65">
        <v>108073</v>
      </c>
      <c r="Q18" s="65">
        <v>79754</v>
      </c>
      <c r="R18" s="66">
        <v>35.5079369059859</v>
      </c>
      <c r="S18" s="65">
        <v>17.817632888880699</v>
      </c>
      <c r="T18" s="65">
        <v>17.8930077450661</v>
      </c>
      <c r="U18" s="68">
        <v>-0.42303518461453199</v>
      </c>
      <c r="V18" s="50"/>
      <c r="W18" s="50"/>
    </row>
    <row r="19" spans="1:23" ht="12" thickBot="1">
      <c r="A19" s="44"/>
      <c r="B19" s="46" t="s">
        <v>17</v>
      </c>
      <c r="C19" s="47"/>
      <c r="D19" s="65">
        <v>909632.72730000003</v>
      </c>
      <c r="E19" s="65">
        <v>720988</v>
      </c>
      <c r="F19" s="66">
        <v>126.164752714331</v>
      </c>
      <c r="G19" s="67"/>
      <c r="H19" s="67"/>
      <c r="I19" s="65">
        <v>16596.199799999999</v>
      </c>
      <c r="J19" s="66">
        <v>1.82449457917608</v>
      </c>
      <c r="K19" s="67"/>
      <c r="L19" s="67"/>
      <c r="M19" s="67"/>
      <c r="N19" s="65">
        <v>8837111.4836999997</v>
      </c>
      <c r="O19" s="65">
        <v>77042571.971200004</v>
      </c>
      <c r="P19" s="65">
        <v>18158</v>
      </c>
      <c r="Q19" s="65">
        <v>13216</v>
      </c>
      <c r="R19" s="66">
        <v>37.394067796610202</v>
      </c>
      <c r="S19" s="65">
        <v>50.095425008260797</v>
      </c>
      <c r="T19" s="65">
        <v>55.980134897094402</v>
      </c>
      <c r="U19" s="68">
        <v>-11.7470006250336</v>
      </c>
      <c r="V19" s="50"/>
      <c r="W19" s="50"/>
    </row>
    <row r="20" spans="1:23" ht="12" thickBot="1">
      <c r="A20" s="44"/>
      <c r="B20" s="46" t="s">
        <v>18</v>
      </c>
      <c r="C20" s="47"/>
      <c r="D20" s="65">
        <v>1431050.6686</v>
      </c>
      <c r="E20" s="65">
        <v>1671959</v>
      </c>
      <c r="F20" s="66">
        <v>85.591253649162397</v>
      </c>
      <c r="G20" s="67"/>
      <c r="H20" s="67"/>
      <c r="I20" s="65">
        <v>13831.551299999999</v>
      </c>
      <c r="J20" s="66">
        <v>0.96653120699992001</v>
      </c>
      <c r="K20" s="67"/>
      <c r="L20" s="67"/>
      <c r="M20" s="67"/>
      <c r="N20" s="65">
        <v>15619746.6468</v>
      </c>
      <c r="O20" s="65">
        <v>131890315.3986</v>
      </c>
      <c r="P20" s="65">
        <v>48654</v>
      </c>
      <c r="Q20" s="65">
        <v>43577</v>
      </c>
      <c r="R20" s="66">
        <v>11.650641393395601</v>
      </c>
      <c r="S20" s="65">
        <v>29.412806112549799</v>
      </c>
      <c r="T20" s="65">
        <v>30.209390843793798</v>
      </c>
      <c r="U20" s="68">
        <v>-2.7082921914887299</v>
      </c>
      <c r="V20" s="50"/>
      <c r="W20" s="50"/>
    </row>
    <row r="21" spans="1:23" ht="12" thickBot="1">
      <c r="A21" s="44"/>
      <c r="B21" s="46" t="s">
        <v>19</v>
      </c>
      <c r="C21" s="47"/>
      <c r="D21" s="65">
        <v>436474.40389999998</v>
      </c>
      <c r="E21" s="65">
        <v>497669</v>
      </c>
      <c r="F21" s="66">
        <v>87.703755689022202</v>
      </c>
      <c r="G21" s="67"/>
      <c r="H21" s="67"/>
      <c r="I21" s="65">
        <v>46465.4735</v>
      </c>
      <c r="J21" s="66">
        <v>10.6456353648279</v>
      </c>
      <c r="K21" s="67"/>
      <c r="L21" s="67"/>
      <c r="M21" s="67"/>
      <c r="N21" s="65">
        <v>4955902.9495999999</v>
      </c>
      <c r="O21" s="65">
        <v>46626110.535400003</v>
      </c>
      <c r="P21" s="65">
        <v>38505</v>
      </c>
      <c r="Q21" s="65">
        <v>32205</v>
      </c>
      <c r="R21" s="66">
        <v>19.562179785747499</v>
      </c>
      <c r="S21" s="65">
        <v>11.3355253577457</v>
      </c>
      <c r="T21" s="65">
        <v>11.0042965315945</v>
      </c>
      <c r="U21" s="68">
        <v>2.9220421259517799</v>
      </c>
      <c r="V21" s="50"/>
      <c r="W21" s="50"/>
    </row>
    <row r="22" spans="1:23" ht="12" thickBot="1">
      <c r="A22" s="44"/>
      <c r="B22" s="46" t="s">
        <v>20</v>
      </c>
      <c r="C22" s="47"/>
      <c r="D22" s="65">
        <v>1360530.2938999999</v>
      </c>
      <c r="E22" s="65">
        <v>1317206</v>
      </c>
      <c r="F22" s="66">
        <v>103.28910541707199</v>
      </c>
      <c r="G22" s="67"/>
      <c r="H22" s="67"/>
      <c r="I22" s="65">
        <v>173166.58960000001</v>
      </c>
      <c r="J22" s="66">
        <v>12.727874592458599</v>
      </c>
      <c r="K22" s="67"/>
      <c r="L22" s="67"/>
      <c r="M22" s="67"/>
      <c r="N22" s="65">
        <v>14513549.84</v>
      </c>
      <c r="O22" s="65">
        <v>160681827.22260001</v>
      </c>
      <c r="P22" s="65">
        <v>91690</v>
      </c>
      <c r="Q22" s="65">
        <v>70351</v>
      </c>
      <c r="R22" s="66">
        <v>30.332191440064801</v>
      </c>
      <c r="S22" s="65">
        <v>14.8383716206784</v>
      </c>
      <c r="T22" s="65">
        <v>14.9154954940228</v>
      </c>
      <c r="U22" s="68">
        <v>-0.51975968331309697</v>
      </c>
      <c r="V22" s="50"/>
      <c r="W22" s="50"/>
    </row>
    <row r="23" spans="1:23" ht="12" thickBot="1">
      <c r="A23" s="44"/>
      <c r="B23" s="46" t="s">
        <v>21</v>
      </c>
      <c r="C23" s="47"/>
      <c r="D23" s="65">
        <v>3024990.0608999999</v>
      </c>
      <c r="E23" s="65">
        <v>3134264</v>
      </c>
      <c r="F23" s="66">
        <v>96.513569402577502</v>
      </c>
      <c r="G23" s="67"/>
      <c r="H23" s="67"/>
      <c r="I23" s="65">
        <v>185939.57560000001</v>
      </c>
      <c r="J23" s="66">
        <v>6.1467830259475003</v>
      </c>
      <c r="K23" s="67"/>
      <c r="L23" s="67"/>
      <c r="M23" s="67"/>
      <c r="N23" s="65">
        <v>35275710.477499999</v>
      </c>
      <c r="O23" s="65">
        <v>340961696.61650002</v>
      </c>
      <c r="P23" s="65">
        <v>101924</v>
      </c>
      <c r="Q23" s="65">
        <v>83934</v>
      </c>
      <c r="R23" s="66">
        <v>21.433507279529199</v>
      </c>
      <c r="S23" s="65">
        <v>29.678878977473399</v>
      </c>
      <c r="T23" s="65">
        <v>30.4469122179331</v>
      </c>
      <c r="U23" s="68">
        <v>-2.5878108167180902</v>
      </c>
      <c r="V23" s="50"/>
      <c r="W23" s="50"/>
    </row>
    <row r="24" spans="1:23" ht="12" thickBot="1">
      <c r="A24" s="44"/>
      <c r="B24" s="46" t="s">
        <v>22</v>
      </c>
      <c r="C24" s="47"/>
      <c r="D24" s="65">
        <v>351920.7806</v>
      </c>
      <c r="E24" s="65">
        <v>449871</v>
      </c>
      <c r="F24" s="66">
        <v>78.227042996770194</v>
      </c>
      <c r="G24" s="67"/>
      <c r="H24" s="67"/>
      <c r="I24" s="65">
        <v>54920.9853</v>
      </c>
      <c r="J24" s="66">
        <v>15.6060648667475</v>
      </c>
      <c r="K24" s="67"/>
      <c r="L24" s="67"/>
      <c r="M24" s="67"/>
      <c r="N24" s="65">
        <v>4196430.0053000003</v>
      </c>
      <c r="O24" s="65">
        <v>39490863.298600003</v>
      </c>
      <c r="P24" s="65">
        <v>38993</v>
      </c>
      <c r="Q24" s="65">
        <v>32095</v>
      </c>
      <c r="R24" s="66">
        <v>21.4924443059667</v>
      </c>
      <c r="S24" s="65">
        <v>9.0252296719924097</v>
      </c>
      <c r="T24" s="65">
        <v>8.4982510827231703</v>
      </c>
      <c r="U24" s="68">
        <v>5.8389493500048397</v>
      </c>
      <c r="V24" s="50"/>
      <c r="W24" s="50"/>
    </row>
    <row r="25" spans="1:23" ht="12" thickBot="1">
      <c r="A25" s="44"/>
      <c r="B25" s="46" t="s">
        <v>23</v>
      </c>
      <c r="C25" s="47"/>
      <c r="D25" s="65">
        <v>297675.9215</v>
      </c>
      <c r="E25" s="65">
        <v>305923</v>
      </c>
      <c r="F25" s="66">
        <v>97.304197951772196</v>
      </c>
      <c r="G25" s="67"/>
      <c r="H25" s="67"/>
      <c r="I25" s="65">
        <v>27881.408800000001</v>
      </c>
      <c r="J25" s="66">
        <v>9.3663634799565099</v>
      </c>
      <c r="K25" s="67"/>
      <c r="L25" s="67"/>
      <c r="M25" s="67"/>
      <c r="N25" s="65">
        <v>3317848.2722999998</v>
      </c>
      <c r="O25" s="65">
        <v>29614698.725699998</v>
      </c>
      <c r="P25" s="65">
        <v>21841</v>
      </c>
      <c r="Q25" s="65">
        <v>18248</v>
      </c>
      <c r="R25" s="66">
        <v>19.689829022358602</v>
      </c>
      <c r="S25" s="65">
        <v>13.6292258367291</v>
      </c>
      <c r="T25" s="65">
        <v>15.1958854449803</v>
      </c>
      <c r="U25" s="68">
        <v>-11.494853977907001</v>
      </c>
      <c r="V25" s="50"/>
      <c r="W25" s="50"/>
    </row>
    <row r="26" spans="1:23" ht="12" thickBot="1">
      <c r="A26" s="44"/>
      <c r="B26" s="46" t="s">
        <v>24</v>
      </c>
      <c r="C26" s="47"/>
      <c r="D26" s="65">
        <v>555653.36990000005</v>
      </c>
      <c r="E26" s="65">
        <v>538701</v>
      </c>
      <c r="F26" s="66">
        <v>103.14689779673699</v>
      </c>
      <c r="G26" s="67"/>
      <c r="H26" s="67"/>
      <c r="I26" s="65">
        <v>104257.47440000001</v>
      </c>
      <c r="J26" s="66">
        <v>18.763041861648901</v>
      </c>
      <c r="K26" s="67"/>
      <c r="L26" s="67"/>
      <c r="M26" s="67"/>
      <c r="N26" s="65">
        <v>6342011.9096999997</v>
      </c>
      <c r="O26" s="65">
        <v>74328669.495299995</v>
      </c>
      <c r="P26" s="65">
        <v>41497</v>
      </c>
      <c r="Q26" s="65">
        <v>33294</v>
      </c>
      <c r="R26" s="66">
        <v>24.6380729260527</v>
      </c>
      <c r="S26" s="65">
        <v>13.3902057955997</v>
      </c>
      <c r="T26" s="65">
        <v>15.018512188382299</v>
      </c>
      <c r="U26" s="68">
        <v>-12.1604284328304</v>
      </c>
      <c r="V26" s="50"/>
      <c r="W26" s="50"/>
    </row>
    <row r="27" spans="1:23" ht="12" thickBot="1">
      <c r="A27" s="44"/>
      <c r="B27" s="46" t="s">
        <v>25</v>
      </c>
      <c r="C27" s="47"/>
      <c r="D27" s="65">
        <v>383318.18479999999</v>
      </c>
      <c r="E27" s="65">
        <v>371503</v>
      </c>
      <c r="F27" s="66">
        <v>103.180373994288</v>
      </c>
      <c r="G27" s="67"/>
      <c r="H27" s="67"/>
      <c r="I27" s="65">
        <v>113610.8735</v>
      </c>
      <c r="J27" s="66">
        <v>29.638790437056201</v>
      </c>
      <c r="K27" s="67"/>
      <c r="L27" s="67"/>
      <c r="M27" s="67"/>
      <c r="N27" s="65">
        <v>4412418.3310000002</v>
      </c>
      <c r="O27" s="65">
        <v>34466446.311999999</v>
      </c>
      <c r="P27" s="65">
        <v>45765</v>
      </c>
      <c r="Q27" s="65">
        <v>38026</v>
      </c>
      <c r="R27" s="66">
        <v>20.3518645137537</v>
      </c>
      <c r="S27" s="65">
        <v>8.3757933967005407</v>
      </c>
      <c r="T27" s="65">
        <v>8.2375530110976705</v>
      </c>
      <c r="U27" s="68">
        <v>1.6504751138838401</v>
      </c>
      <c r="V27" s="50"/>
      <c r="W27" s="50"/>
    </row>
    <row r="28" spans="1:23" ht="12" thickBot="1">
      <c r="A28" s="44"/>
      <c r="B28" s="46" t="s">
        <v>26</v>
      </c>
      <c r="C28" s="47"/>
      <c r="D28" s="65">
        <v>1297455.4622</v>
      </c>
      <c r="E28" s="65">
        <v>1184561</v>
      </c>
      <c r="F28" s="66">
        <v>109.530489540007</v>
      </c>
      <c r="G28" s="67"/>
      <c r="H28" s="67"/>
      <c r="I28" s="65">
        <v>12916.8357</v>
      </c>
      <c r="J28" s="66">
        <v>0.99555137546670602</v>
      </c>
      <c r="K28" s="67"/>
      <c r="L28" s="67"/>
      <c r="M28" s="67"/>
      <c r="N28" s="65">
        <v>13965386.77</v>
      </c>
      <c r="O28" s="65">
        <v>116710800.30930001</v>
      </c>
      <c r="P28" s="65">
        <v>62607</v>
      </c>
      <c r="Q28" s="65">
        <v>50412</v>
      </c>
      <c r="R28" s="66">
        <v>24.190668888359902</v>
      </c>
      <c r="S28" s="65">
        <v>20.723808235500801</v>
      </c>
      <c r="T28" s="65">
        <v>19.032504084345</v>
      </c>
      <c r="U28" s="68">
        <v>8.1611648396675704</v>
      </c>
      <c r="V28" s="50"/>
      <c r="W28" s="50"/>
    </row>
    <row r="29" spans="1:23" ht="12" thickBot="1">
      <c r="A29" s="44"/>
      <c r="B29" s="46" t="s">
        <v>27</v>
      </c>
      <c r="C29" s="47"/>
      <c r="D29" s="65">
        <v>743921.89119999995</v>
      </c>
      <c r="E29" s="65">
        <v>795315</v>
      </c>
      <c r="F29" s="66">
        <v>93.5380184203743</v>
      </c>
      <c r="G29" s="67"/>
      <c r="H29" s="67"/>
      <c r="I29" s="65">
        <v>79559.032900000006</v>
      </c>
      <c r="J29" s="66">
        <v>10.694541166366999</v>
      </c>
      <c r="K29" s="67"/>
      <c r="L29" s="67"/>
      <c r="M29" s="67"/>
      <c r="N29" s="65">
        <v>9931289.8757000007</v>
      </c>
      <c r="O29" s="65">
        <v>84885514.739399999</v>
      </c>
      <c r="P29" s="65">
        <v>105778</v>
      </c>
      <c r="Q29" s="65">
        <v>97498</v>
      </c>
      <c r="R29" s="66">
        <v>8.4924818970645504</v>
      </c>
      <c r="S29" s="65">
        <v>7.0328602469322599</v>
      </c>
      <c r="T29" s="65">
        <v>6.9797865699809201</v>
      </c>
      <c r="U29" s="68">
        <v>0.75465280252772704</v>
      </c>
      <c r="V29" s="50"/>
      <c r="W29" s="50"/>
    </row>
    <row r="30" spans="1:23" ht="12" thickBot="1">
      <c r="A30" s="44"/>
      <c r="B30" s="46" t="s">
        <v>28</v>
      </c>
      <c r="C30" s="47"/>
      <c r="D30" s="65">
        <v>1449021.8289000001</v>
      </c>
      <c r="E30" s="65">
        <v>1366426</v>
      </c>
      <c r="F30" s="66">
        <v>106.044661686765</v>
      </c>
      <c r="G30" s="67"/>
      <c r="H30" s="67"/>
      <c r="I30" s="65">
        <v>201859.4479</v>
      </c>
      <c r="J30" s="66">
        <v>13.9307389215274</v>
      </c>
      <c r="K30" s="67"/>
      <c r="L30" s="67"/>
      <c r="M30" s="67"/>
      <c r="N30" s="65">
        <v>15181652.513599999</v>
      </c>
      <c r="O30" s="65">
        <v>165170766.75999999</v>
      </c>
      <c r="P30" s="65">
        <v>95532</v>
      </c>
      <c r="Q30" s="65">
        <v>79761</v>
      </c>
      <c r="R30" s="66">
        <v>19.772821303644601</v>
      </c>
      <c r="S30" s="65">
        <v>15.1679209992463</v>
      </c>
      <c r="T30" s="65">
        <v>13.9081992740813</v>
      </c>
      <c r="U30" s="68">
        <v>8.3051706639795899</v>
      </c>
      <c r="V30" s="50"/>
      <c r="W30" s="50"/>
    </row>
    <row r="31" spans="1:23" ht="12" thickBot="1">
      <c r="A31" s="44"/>
      <c r="B31" s="46" t="s">
        <v>29</v>
      </c>
      <c r="C31" s="47"/>
      <c r="D31" s="65">
        <v>1795667.8414</v>
      </c>
      <c r="E31" s="65">
        <v>1400032</v>
      </c>
      <c r="F31" s="66">
        <v>128.25905703583899</v>
      </c>
      <c r="G31" s="67"/>
      <c r="H31" s="67"/>
      <c r="I31" s="65">
        <v>-9026.8068000000003</v>
      </c>
      <c r="J31" s="66">
        <v>-0.50269914022418605</v>
      </c>
      <c r="K31" s="67"/>
      <c r="L31" s="67"/>
      <c r="M31" s="67"/>
      <c r="N31" s="65">
        <v>14278795.602</v>
      </c>
      <c r="O31" s="65">
        <v>130789650.7137</v>
      </c>
      <c r="P31" s="65">
        <v>70094</v>
      </c>
      <c r="Q31" s="65">
        <v>39488</v>
      </c>
      <c r="R31" s="66">
        <v>77.507090761750405</v>
      </c>
      <c r="S31" s="65">
        <v>25.617996424800999</v>
      </c>
      <c r="T31" s="65">
        <v>27.6451597827188</v>
      </c>
      <c r="U31" s="68">
        <v>-7.9130441128304101</v>
      </c>
      <c r="V31" s="50"/>
      <c r="W31" s="50"/>
    </row>
    <row r="32" spans="1:23" ht="12" thickBot="1">
      <c r="A32" s="44"/>
      <c r="B32" s="46" t="s">
        <v>30</v>
      </c>
      <c r="C32" s="47"/>
      <c r="D32" s="65">
        <v>147329.6967</v>
      </c>
      <c r="E32" s="65">
        <v>163209</v>
      </c>
      <c r="F32" s="66">
        <v>90.2705712920243</v>
      </c>
      <c r="G32" s="67"/>
      <c r="H32" s="67"/>
      <c r="I32" s="65">
        <v>34315.315399999999</v>
      </c>
      <c r="J32" s="66">
        <v>23.291512959450799</v>
      </c>
      <c r="K32" s="67"/>
      <c r="L32" s="67"/>
      <c r="M32" s="67"/>
      <c r="N32" s="65">
        <v>1923164.7431999999</v>
      </c>
      <c r="O32" s="65">
        <v>19623830.729600001</v>
      </c>
      <c r="P32" s="65">
        <v>31566</v>
      </c>
      <c r="Q32" s="65">
        <v>25937</v>
      </c>
      <c r="R32" s="66">
        <v>21.702587037822401</v>
      </c>
      <c r="S32" s="65">
        <v>4.6673540106443596</v>
      </c>
      <c r="T32" s="65">
        <v>4.4900294251455399</v>
      </c>
      <c r="U32" s="68">
        <v>3.7992529620511601</v>
      </c>
      <c r="V32" s="50"/>
      <c r="W32" s="50"/>
    </row>
    <row r="33" spans="1:23" ht="12" thickBot="1">
      <c r="A33" s="44"/>
      <c r="B33" s="46" t="s">
        <v>31</v>
      </c>
      <c r="C33" s="47"/>
      <c r="D33" s="65">
        <v>174.01740000000001</v>
      </c>
      <c r="E33" s="67"/>
      <c r="F33" s="67"/>
      <c r="G33" s="67"/>
      <c r="H33" s="67"/>
      <c r="I33" s="65">
        <v>35.436799999999998</v>
      </c>
      <c r="J33" s="66">
        <v>20.363940617432501</v>
      </c>
      <c r="K33" s="67"/>
      <c r="L33" s="67"/>
      <c r="M33" s="67"/>
      <c r="N33" s="65">
        <v>1822.8601000000001</v>
      </c>
      <c r="O33" s="65">
        <v>16735.1803</v>
      </c>
      <c r="P33" s="65">
        <v>35</v>
      </c>
      <c r="Q33" s="65">
        <v>23</v>
      </c>
      <c r="R33" s="66">
        <v>52.173913043478301</v>
      </c>
      <c r="S33" s="65">
        <v>4.9719257142857103</v>
      </c>
      <c r="T33" s="65">
        <v>6.0720956521739096</v>
      </c>
      <c r="U33" s="68">
        <v>-22.127642308233</v>
      </c>
      <c r="V33" s="50"/>
      <c r="W33" s="50"/>
    </row>
    <row r="34" spans="1:23" ht="12" thickBot="1">
      <c r="A34" s="44"/>
      <c r="B34" s="46" t="s">
        <v>40</v>
      </c>
      <c r="C34" s="4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5">
        <v>25.9</v>
      </c>
      <c r="P34" s="67"/>
      <c r="Q34" s="67"/>
      <c r="R34" s="67"/>
      <c r="S34" s="67"/>
      <c r="T34" s="67"/>
      <c r="U34" s="69"/>
      <c r="V34" s="50"/>
      <c r="W34" s="50"/>
    </row>
    <row r="35" spans="1:23" ht="12" thickBot="1">
      <c r="A35" s="44"/>
      <c r="B35" s="46" t="s">
        <v>32</v>
      </c>
      <c r="C35" s="47"/>
      <c r="D35" s="65">
        <v>282818.69949999999</v>
      </c>
      <c r="E35" s="65">
        <v>210009</v>
      </c>
      <c r="F35" s="66">
        <v>134.669799627635</v>
      </c>
      <c r="G35" s="67"/>
      <c r="H35" s="67"/>
      <c r="I35" s="65">
        <v>24268.901999999998</v>
      </c>
      <c r="J35" s="66">
        <v>8.5810811105861902</v>
      </c>
      <c r="K35" s="67"/>
      <c r="L35" s="67"/>
      <c r="M35" s="67"/>
      <c r="N35" s="65">
        <v>2643748.6721999999</v>
      </c>
      <c r="O35" s="65">
        <v>16306754.646500001</v>
      </c>
      <c r="P35" s="65">
        <v>21696</v>
      </c>
      <c r="Q35" s="65">
        <v>12891</v>
      </c>
      <c r="R35" s="66">
        <v>68.303467535489901</v>
      </c>
      <c r="S35" s="65">
        <v>13.035522653945399</v>
      </c>
      <c r="T35" s="65">
        <v>12.8129126677527</v>
      </c>
      <c r="U35" s="68">
        <v>1.7077181491097</v>
      </c>
      <c r="V35" s="50"/>
      <c r="W35" s="50"/>
    </row>
    <row r="36" spans="1:23" ht="12" customHeight="1" thickBot="1">
      <c r="A36" s="44"/>
      <c r="B36" s="46" t="s">
        <v>41</v>
      </c>
      <c r="C36" s="47"/>
      <c r="D36" s="67"/>
      <c r="E36" s="65">
        <v>877132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9"/>
      <c r="V36" s="50"/>
      <c r="W36" s="50"/>
    </row>
    <row r="37" spans="1:23" ht="12" thickBot="1">
      <c r="A37" s="44"/>
      <c r="B37" s="46" t="s">
        <v>42</v>
      </c>
      <c r="C37" s="47"/>
      <c r="D37" s="67"/>
      <c r="E37" s="65">
        <v>314905</v>
      </c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9"/>
      <c r="V37" s="50"/>
      <c r="W37" s="50"/>
    </row>
    <row r="38" spans="1:23" ht="12" thickBot="1">
      <c r="A38" s="44"/>
      <c r="B38" s="46" t="s">
        <v>43</v>
      </c>
      <c r="C38" s="47"/>
      <c r="D38" s="67"/>
      <c r="E38" s="65">
        <v>339233</v>
      </c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9"/>
      <c r="V38" s="50"/>
      <c r="W38" s="50"/>
    </row>
    <row r="39" spans="1:23" ht="12" customHeight="1" thickBot="1">
      <c r="A39" s="44"/>
      <c r="B39" s="46" t="s">
        <v>33</v>
      </c>
      <c r="C39" s="47"/>
      <c r="D39" s="65">
        <v>599964.53159999999</v>
      </c>
      <c r="E39" s="65">
        <v>725744</v>
      </c>
      <c r="F39" s="66">
        <v>82.668893108313696</v>
      </c>
      <c r="G39" s="67"/>
      <c r="H39" s="67"/>
      <c r="I39" s="65">
        <v>42412.656600000002</v>
      </c>
      <c r="J39" s="66">
        <v>7.0691939883334296</v>
      </c>
      <c r="K39" s="67"/>
      <c r="L39" s="67"/>
      <c r="M39" s="67"/>
      <c r="N39" s="65">
        <v>5571895.7879999997</v>
      </c>
      <c r="O39" s="65">
        <v>47538712.517099999</v>
      </c>
      <c r="P39" s="65">
        <v>816</v>
      </c>
      <c r="Q39" s="65">
        <v>584</v>
      </c>
      <c r="R39" s="66">
        <v>39.726027397260303</v>
      </c>
      <c r="S39" s="65">
        <v>735.25065147058797</v>
      </c>
      <c r="T39" s="65">
        <v>622.10806917808202</v>
      </c>
      <c r="U39" s="68">
        <v>15.388300855797601</v>
      </c>
      <c r="V39" s="50"/>
      <c r="W39" s="50"/>
    </row>
    <row r="40" spans="1:23" ht="12" thickBot="1">
      <c r="A40" s="44"/>
      <c r="B40" s="46" t="s">
        <v>34</v>
      </c>
      <c r="C40" s="47"/>
      <c r="D40" s="65">
        <v>520621.4915</v>
      </c>
      <c r="E40" s="65">
        <v>628471</v>
      </c>
      <c r="F40" s="66">
        <v>82.839381848963598</v>
      </c>
      <c r="G40" s="67"/>
      <c r="H40" s="67"/>
      <c r="I40" s="65">
        <v>23492.822800000002</v>
      </c>
      <c r="J40" s="66">
        <v>4.5124573578999101</v>
      </c>
      <c r="K40" s="67"/>
      <c r="L40" s="67"/>
      <c r="M40" s="67"/>
      <c r="N40" s="65">
        <v>5420006.8229</v>
      </c>
      <c r="O40" s="65">
        <v>61744161.296300001</v>
      </c>
      <c r="P40" s="65">
        <v>2621</v>
      </c>
      <c r="Q40" s="65">
        <v>2460</v>
      </c>
      <c r="R40" s="66">
        <v>6.54471544715447</v>
      </c>
      <c r="S40" s="65">
        <v>198.63467817626901</v>
      </c>
      <c r="T40" s="65">
        <v>211.91473304877999</v>
      </c>
      <c r="U40" s="68">
        <v>-6.6856678775531497</v>
      </c>
      <c r="V40" s="50"/>
      <c r="W40" s="50"/>
    </row>
    <row r="41" spans="1:23" ht="12" thickBot="1">
      <c r="A41" s="44"/>
      <c r="B41" s="46" t="s">
        <v>44</v>
      </c>
      <c r="C41" s="47"/>
      <c r="D41" s="67"/>
      <c r="E41" s="65">
        <v>282494</v>
      </c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9"/>
      <c r="V41" s="50"/>
      <c r="W41" s="50"/>
    </row>
    <row r="42" spans="1:23" ht="12" thickBot="1">
      <c r="A42" s="44"/>
      <c r="B42" s="46" t="s">
        <v>45</v>
      </c>
      <c r="C42" s="47"/>
      <c r="D42" s="67"/>
      <c r="E42" s="65">
        <v>105897</v>
      </c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9"/>
      <c r="V42" s="50"/>
      <c r="W42" s="50"/>
    </row>
    <row r="43" spans="1:23" ht="12" thickBot="1">
      <c r="A43" s="45"/>
      <c r="B43" s="46" t="s">
        <v>35</v>
      </c>
      <c r="C43" s="47"/>
      <c r="D43" s="70">
        <v>160760.924</v>
      </c>
      <c r="E43" s="71"/>
      <c r="F43" s="71"/>
      <c r="G43" s="71"/>
      <c r="H43" s="71"/>
      <c r="I43" s="70">
        <v>24188.326799999999</v>
      </c>
      <c r="J43" s="72">
        <v>15.046148154759299</v>
      </c>
      <c r="K43" s="71"/>
      <c r="L43" s="71"/>
      <c r="M43" s="71"/>
      <c r="N43" s="70">
        <v>1195151.1316</v>
      </c>
      <c r="O43" s="70">
        <v>5994295.7325999998</v>
      </c>
      <c r="P43" s="70">
        <v>48</v>
      </c>
      <c r="Q43" s="70">
        <v>33</v>
      </c>
      <c r="R43" s="72">
        <v>45.454545454545503</v>
      </c>
      <c r="S43" s="70">
        <v>3349.18591666667</v>
      </c>
      <c r="T43" s="70">
        <v>2053.5835303030299</v>
      </c>
      <c r="U43" s="73">
        <v>38.684098721312701</v>
      </c>
      <c r="V43" s="50"/>
      <c r="W43" s="50"/>
    </row>
  </sheetData>
  <mergeCells count="41"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5:C15"/>
    <mergeCell ref="B16:C16"/>
    <mergeCell ref="B17:C17"/>
    <mergeCell ref="B18:C18"/>
    <mergeCell ref="A1:U4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19:C19"/>
    <mergeCell ref="B20:C20"/>
    <mergeCell ref="B21:C21"/>
    <mergeCell ref="B22:C22"/>
    <mergeCell ref="B23:C23"/>
    <mergeCell ref="B24:C24"/>
    <mergeCell ref="B13:C13"/>
    <mergeCell ref="B14:C14"/>
    <mergeCell ref="B31:C31"/>
    <mergeCell ref="B32:C32"/>
    <mergeCell ref="B33:C33"/>
    <mergeCell ref="B34:C34"/>
    <mergeCell ref="B35:C35"/>
    <mergeCell ref="B36:C36"/>
    <mergeCell ref="B25:C25"/>
    <mergeCell ref="B42:C4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9"/>
    <col min="4" max="7" width="9.75" style="30" bestFit="1" customWidth="1"/>
    <col min="8" max="8" width="11" style="30" bestFit="1" customWidth="1"/>
    <col min="9" max="16384" width="9" style="3"/>
  </cols>
  <sheetData>
    <row r="1" spans="1:8">
      <c r="A1" s="49" t="s">
        <v>53</v>
      </c>
      <c r="B1" s="49" t="s">
        <v>36</v>
      </c>
      <c r="C1" s="49" t="s">
        <v>37</v>
      </c>
      <c r="D1" s="49" t="s">
        <v>38</v>
      </c>
      <c r="E1" s="49" t="s">
        <v>39</v>
      </c>
      <c r="F1" s="49" t="s">
        <v>46</v>
      </c>
      <c r="G1" s="49" t="s">
        <v>39</v>
      </c>
      <c r="H1" s="49" t="s">
        <v>47</v>
      </c>
    </row>
    <row r="2" spans="1:8">
      <c r="A2" s="48" t="s">
        <v>71</v>
      </c>
      <c r="B2" s="48">
        <v>12</v>
      </c>
      <c r="C2" s="48">
        <v>66083</v>
      </c>
      <c r="D2" s="48">
        <v>695362.43063931598</v>
      </c>
      <c r="E2" s="48">
        <v>552744.84539316199</v>
      </c>
      <c r="F2" s="48">
        <v>142617.58524615399</v>
      </c>
      <c r="G2" s="48">
        <v>552744.84539316199</v>
      </c>
      <c r="H2" s="48">
        <v>0.20509820341463</v>
      </c>
    </row>
    <row r="3" spans="1:8">
      <c r="A3" s="48" t="s">
        <v>72</v>
      </c>
      <c r="B3" s="48">
        <v>13</v>
      </c>
      <c r="C3" s="48">
        <v>20131.169999999998</v>
      </c>
      <c r="D3" s="48">
        <v>146425.38151168599</v>
      </c>
      <c r="E3" s="48">
        <v>116277.041862945</v>
      </c>
      <c r="F3" s="48">
        <v>30148.339648740599</v>
      </c>
      <c r="G3" s="48">
        <v>116277.041862945</v>
      </c>
      <c r="H3" s="48">
        <v>0.20589558543396799</v>
      </c>
    </row>
    <row r="4" spans="1:8">
      <c r="A4" s="48" t="s">
        <v>73</v>
      </c>
      <c r="B4" s="48">
        <v>14</v>
      </c>
      <c r="C4" s="48">
        <v>130943</v>
      </c>
      <c r="D4" s="48">
        <v>167683.32477179501</v>
      </c>
      <c r="E4" s="48">
        <v>123676.648322222</v>
      </c>
      <c r="F4" s="48">
        <v>44006.676449572602</v>
      </c>
      <c r="G4" s="48">
        <v>123676.648322222</v>
      </c>
      <c r="H4" s="48">
        <v>0.26243919310081998</v>
      </c>
    </row>
    <row r="5" spans="1:8">
      <c r="A5" s="48" t="s">
        <v>74</v>
      </c>
      <c r="B5" s="48">
        <v>15</v>
      </c>
      <c r="C5" s="48">
        <v>3836</v>
      </c>
      <c r="D5" s="48">
        <v>60644.262551433298</v>
      </c>
      <c r="E5" s="48">
        <v>45817.041535874698</v>
      </c>
      <c r="F5" s="48">
        <v>14827.2210155586</v>
      </c>
      <c r="G5" s="48">
        <v>45817.041535874698</v>
      </c>
      <c r="H5" s="48">
        <v>0.24449503368902201</v>
      </c>
    </row>
    <row r="6" spans="1:8">
      <c r="A6" s="48" t="s">
        <v>75</v>
      </c>
      <c r="B6" s="48">
        <v>16</v>
      </c>
      <c r="C6" s="48">
        <v>2773</v>
      </c>
      <c r="D6" s="48">
        <v>164229.894324786</v>
      </c>
      <c r="E6" s="48">
        <v>149278.461610256</v>
      </c>
      <c r="F6" s="48">
        <v>14951.432714529899</v>
      </c>
      <c r="G6" s="48">
        <v>149278.461610256</v>
      </c>
      <c r="H6" s="48">
        <v>9.1039653748796107E-2</v>
      </c>
    </row>
    <row r="7" spans="1:8">
      <c r="A7" s="48" t="s">
        <v>76</v>
      </c>
      <c r="B7" s="48">
        <v>17</v>
      </c>
      <c r="C7" s="48">
        <v>20143</v>
      </c>
      <c r="D7" s="48">
        <v>296362.16735726502</v>
      </c>
      <c r="E7" s="48">
        <v>222980.17158034199</v>
      </c>
      <c r="F7" s="48">
        <v>73381.995776923097</v>
      </c>
      <c r="G7" s="48">
        <v>222980.17158034199</v>
      </c>
      <c r="H7" s="48">
        <v>0.24760918855226499</v>
      </c>
    </row>
    <row r="8" spans="1:8">
      <c r="A8" s="48" t="s">
        <v>77</v>
      </c>
      <c r="B8" s="48">
        <v>18</v>
      </c>
      <c r="C8" s="48">
        <v>52558</v>
      </c>
      <c r="D8" s="48">
        <v>154118.91275128201</v>
      </c>
      <c r="E8" s="48">
        <v>126216.838098291</v>
      </c>
      <c r="F8" s="48">
        <v>27902.074652991501</v>
      </c>
      <c r="G8" s="48">
        <v>126216.838098291</v>
      </c>
      <c r="H8" s="48">
        <v>0.18104250902690899</v>
      </c>
    </row>
    <row r="9" spans="1:8">
      <c r="A9" s="48" t="s">
        <v>78</v>
      </c>
      <c r="B9" s="48">
        <v>19</v>
      </c>
      <c r="C9" s="48">
        <v>17242</v>
      </c>
      <c r="D9" s="48">
        <v>76947.159033333301</v>
      </c>
      <c r="E9" s="48">
        <v>63604.089686324798</v>
      </c>
      <c r="F9" s="48">
        <v>13343.069347008501</v>
      </c>
      <c r="G9" s="48">
        <v>63604.089686324798</v>
      </c>
      <c r="H9" s="48">
        <v>0.17340561386065401</v>
      </c>
    </row>
    <row r="10" spans="1:8">
      <c r="A10" s="48" t="s">
        <v>79</v>
      </c>
      <c r="B10" s="48">
        <v>21</v>
      </c>
      <c r="C10" s="48">
        <v>281282</v>
      </c>
      <c r="D10" s="48">
        <v>1224169.6242</v>
      </c>
      <c r="E10" s="48">
        <v>1136780.4343999999</v>
      </c>
      <c r="F10" s="48">
        <v>87389.189799999993</v>
      </c>
      <c r="G10" s="48">
        <v>1136780.4343999999</v>
      </c>
      <c r="H10" s="48">
        <v>7.1386504020722802E-2</v>
      </c>
    </row>
    <row r="11" spans="1:8">
      <c r="A11" s="48" t="s">
        <v>80</v>
      </c>
      <c r="B11" s="48">
        <v>22</v>
      </c>
      <c r="C11" s="48">
        <v>77910.839000000007</v>
      </c>
      <c r="D11" s="48">
        <v>1684418.38285385</v>
      </c>
      <c r="E11" s="48">
        <v>1774696.4633367499</v>
      </c>
      <c r="F11" s="48">
        <v>-90278.080482906007</v>
      </c>
      <c r="G11" s="48">
        <v>1774696.4633367499</v>
      </c>
      <c r="H11" s="48">
        <v>-5.3595995746586002E-2</v>
      </c>
    </row>
    <row r="12" spans="1:8">
      <c r="A12" s="48" t="s">
        <v>81</v>
      </c>
      <c r="B12" s="48">
        <v>23</v>
      </c>
      <c r="C12" s="48">
        <v>257058.59299999999</v>
      </c>
      <c r="D12" s="48">
        <v>1925605.0623999999</v>
      </c>
      <c r="E12" s="48">
        <v>1649319.2760000001</v>
      </c>
      <c r="F12" s="48">
        <v>276285.78639999998</v>
      </c>
      <c r="G12" s="48">
        <v>1649319.2760000001</v>
      </c>
      <c r="H12" s="48">
        <v>0.14347998548344501</v>
      </c>
    </row>
    <row r="13" spans="1:8">
      <c r="A13" s="48" t="s">
        <v>82</v>
      </c>
      <c r="B13" s="48">
        <v>24</v>
      </c>
      <c r="C13" s="48">
        <v>32111</v>
      </c>
      <c r="D13" s="48">
        <v>909632.78505555599</v>
      </c>
      <c r="E13" s="48">
        <v>893036.52697777795</v>
      </c>
      <c r="F13" s="48">
        <v>16596.258077777798</v>
      </c>
      <c r="G13" s="48">
        <v>893036.52697777795</v>
      </c>
      <c r="H13" s="48">
        <v>1.82450087006969E-2</v>
      </c>
    </row>
    <row r="14" spans="1:8">
      <c r="A14" s="48" t="s">
        <v>83</v>
      </c>
      <c r="B14" s="48">
        <v>25</v>
      </c>
      <c r="C14" s="48">
        <v>94817</v>
      </c>
      <c r="D14" s="48">
        <v>1431050.5407</v>
      </c>
      <c r="E14" s="48">
        <v>1417219.1173</v>
      </c>
      <c r="F14" s="48">
        <v>13831.4234</v>
      </c>
      <c r="G14" s="48">
        <v>1417219.1173</v>
      </c>
      <c r="H14" s="48">
        <v>9.6652235589347792E-3</v>
      </c>
    </row>
    <row r="15" spans="1:8">
      <c r="A15" s="48" t="s">
        <v>84</v>
      </c>
      <c r="B15" s="48">
        <v>26</v>
      </c>
      <c r="C15" s="48">
        <v>82903</v>
      </c>
      <c r="D15" s="48">
        <v>436474.3758869</v>
      </c>
      <c r="E15" s="48">
        <v>390008.93029017502</v>
      </c>
      <c r="F15" s="48">
        <v>46465.445596724901</v>
      </c>
      <c r="G15" s="48">
        <v>390008.93029017502</v>
      </c>
      <c r="H15" s="48">
        <v>0.106456296551908</v>
      </c>
    </row>
    <row r="16" spans="1:8">
      <c r="A16" s="48" t="s">
        <v>85</v>
      </c>
      <c r="B16" s="48">
        <v>27</v>
      </c>
      <c r="C16" s="48">
        <v>233676.579</v>
      </c>
      <c r="D16" s="48">
        <v>1360530.7418699099</v>
      </c>
      <c r="E16" s="48">
        <v>1187363.70140442</v>
      </c>
      <c r="F16" s="48">
        <v>173167.04046548699</v>
      </c>
      <c r="G16" s="48">
        <v>1187363.70140442</v>
      </c>
      <c r="H16" s="48">
        <v>0.12727903540605501</v>
      </c>
    </row>
    <row r="17" spans="1:8">
      <c r="A17" s="48" t="s">
        <v>86</v>
      </c>
      <c r="B17" s="48">
        <v>29</v>
      </c>
      <c r="C17" s="48">
        <v>245398</v>
      </c>
      <c r="D17" s="48">
        <v>3024990.8731632498</v>
      </c>
      <c r="E17" s="48">
        <v>2839050.52931624</v>
      </c>
      <c r="F17" s="48">
        <v>185940.343847009</v>
      </c>
      <c r="G17" s="48">
        <v>2839050.52931624</v>
      </c>
      <c r="H17" s="48">
        <v>6.1468067721001003E-2</v>
      </c>
    </row>
    <row r="18" spans="1:8">
      <c r="A18" s="48" t="s">
        <v>87</v>
      </c>
      <c r="B18" s="48">
        <v>31</v>
      </c>
      <c r="C18" s="48">
        <v>56807.285000000003</v>
      </c>
      <c r="D18" s="48">
        <v>351920.78923634399</v>
      </c>
      <c r="E18" s="48">
        <v>296999.79092325002</v>
      </c>
      <c r="F18" s="48">
        <v>54920.998313093303</v>
      </c>
      <c r="G18" s="48">
        <v>296999.79092325002</v>
      </c>
      <c r="H18" s="48">
        <v>0.15606068181499</v>
      </c>
    </row>
    <row r="19" spans="1:8">
      <c r="A19" s="48" t="s">
        <v>88</v>
      </c>
      <c r="B19" s="48">
        <v>32</v>
      </c>
      <c r="C19" s="48">
        <v>18642.195</v>
      </c>
      <c r="D19" s="48">
        <v>297675.92563858302</v>
      </c>
      <c r="E19" s="48">
        <v>269794.52460771002</v>
      </c>
      <c r="F19" s="48">
        <v>27881.401030872301</v>
      </c>
      <c r="G19" s="48">
        <v>269794.52460771002</v>
      </c>
      <c r="H19" s="48">
        <v>9.3663607398080106E-2</v>
      </c>
    </row>
    <row r="20" spans="1:8">
      <c r="A20" s="48" t="s">
        <v>89</v>
      </c>
      <c r="B20" s="48">
        <v>33</v>
      </c>
      <c r="C20" s="48">
        <v>51096.565000000002</v>
      </c>
      <c r="D20" s="48">
        <v>555653.36237553903</v>
      </c>
      <c r="E20" s="48">
        <v>451395.81907862698</v>
      </c>
      <c r="F20" s="48">
        <v>104257.543296912</v>
      </c>
      <c r="G20" s="48">
        <v>451395.81907862698</v>
      </c>
      <c r="H20" s="48">
        <v>0.187630545149926</v>
      </c>
    </row>
    <row r="21" spans="1:8">
      <c r="A21" s="48" t="s">
        <v>90</v>
      </c>
      <c r="B21" s="48">
        <v>34</v>
      </c>
      <c r="C21" s="48">
        <v>76358.702999999994</v>
      </c>
      <c r="D21" s="48">
        <v>383318.162076084</v>
      </c>
      <c r="E21" s="48">
        <v>269707.29602449498</v>
      </c>
      <c r="F21" s="48">
        <v>113610.866051588</v>
      </c>
      <c r="G21" s="48">
        <v>269707.29602449498</v>
      </c>
      <c r="H21" s="48">
        <v>0.29638790250966002</v>
      </c>
    </row>
    <row r="22" spans="1:8">
      <c r="A22" s="48" t="s">
        <v>91</v>
      </c>
      <c r="B22" s="48">
        <v>35</v>
      </c>
      <c r="C22" s="48">
        <v>51252.775999999998</v>
      </c>
      <c r="D22" s="48">
        <v>1297455.46249471</v>
      </c>
      <c r="E22" s="48">
        <v>1284538.6303361801</v>
      </c>
      <c r="F22" s="48">
        <v>12916.8321585295</v>
      </c>
      <c r="G22" s="48">
        <v>1284538.6303361801</v>
      </c>
      <c r="H22" s="48">
        <v>9.9555110228549595E-3</v>
      </c>
    </row>
    <row r="23" spans="1:8">
      <c r="A23" s="48" t="s">
        <v>92</v>
      </c>
      <c r="B23" s="48">
        <v>36</v>
      </c>
      <c r="C23" s="48">
        <v>129474.76700000001</v>
      </c>
      <c r="D23" s="48">
        <v>743921.890754867</v>
      </c>
      <c r="E23" s="48">
        <v>664362.82055122405</v>
      </c>
      <c r="F23" s="48">
        <v>79559.070203643307</v>
      </c>
      <c r="G23" s="48">
        <v>664362.82055122405</v>
      </c>
      <c r="H23" s="48">
        <v>0.106945461872232</v>
      </c>
    </row>
    <row r="24" spans="1:8">
      <c r="A24" s="48" t="s">
        <v>93</v>
      </c>
      <c r="B24" s="48">
        <v>37</v>
      </c>
      <c r="C24" s="48">
        <v>171291.106</v>
      </c>
      <c r="D24" s="48">
        <v>1449021.81000177</v>
      </c>
      <c r="E24" s="48">
        <v>1247162.35277356</v>
      </c>
      <c r="F24" s="48">
        <v>201859.45722821</v>
      </c>
      <c r="G24" s="48">
        <v>1247162.35277356</v>
      </c>
      <c r="H24" s="48">
        <v>0.13930739746972001</v>
      </c>
    </row>
    <row r="25" spans="1:8">
      <c r="A25" s="48" t="s">
        <v>94</v>
      </c>
      <c r="B25" s="48">
        <v>38</v>
      </c>
      <c r="C25" s="48">
        <v>359798.603</v>
      </c>
      <c r="D25" s="48">
        <v>1795667.54207522</v>
      </c>
      <c r="E25" s="48">
        <v>1804694.6470176999</v>
      </c>
      <c r="F25" s="48">
        <v>-9027.1049424778794</v>
      </c>
      <c r="G25" s="48">
        <v>1804694.6470176999</v>
      </c>
      <c r="H25" s="48">
        <v>-5.0271582745464198E-3</v>
      </c>
    </row>
    <row r="26" spans="1:8">
      <c r="A26" s="48" t="s">
        <v>95</v>
      </c>
      <c r="B26" s="48">
        <v>39</v>
      </c>
      <c r="C26" s="48">
        <v>82045.854999999996</v>
      </c>
      <c r="D26" s="48">
        <v>147329.59432739599</v>
      </c>
      <c r="E26" s="48">
        <v>113014.39363588</v>
      </c>
      <c r="F26" s="48">
        <v>34315.200691516198</v>
      </c>
      <c r="G26" s="48">
        <v>113014.39363588</v>
      </c>
      <c r="H26" s="48">
        <v>0.23291451285246101</v>
      </c>
    </row>
    <row r="27" spans="1:8">
      <c r="A27" s="48" t="s">
        <v>96</v>
      </c>
      <c r="B27" s="48">
        <v>40</v>
      </c>
      <c r="C27" s="48">
        <v>53</v>
      </c>
      <c r="D27" s="48">
        <v>174.01730000000001</v>
      </c>
      <c r="E27" s="48">
        <v>138.5806</v>
      </c>
      <c r="F27" s="48">
        <v>35.436700000000002</v>
      </c>
      <c r="G27" s="48">
        <v>138.5806</v>
      </c>
      <c r="H27" s="48">
        <v>0.203638948541323</v>
      </c>
    </row>
    <row r="28" spans="1:8">
      <c r="A28" s="48" t="s">
        <v>97</v>
      </c>
      <c r="B28" s="48">
        <v>42</v>
      </c>
      <c r="C28" s="48">
        <v>18607.792000000001</v>
      </c>
      <c r="D28" s="48">
        <v>282818.6986</v>
      </c>
      <c r="E28" s="48">
        <v>258549.81229999999</v>
      </c>
      <c r="F28" s="48">
        <v>24268.886299999998</v>
      </c>
      <c r="G28" s="48">
        <v>258549.81229999999</v>
      </c>
      <c r="H28" s="48">
        <v>8.5810755866337907E-2</v>
      </c>
    </row>
    <row r="29" spans="1:8">
      <c r="A29" s="48" t="s">
        <v>98</v>
      </c>
      <c r="B29" s="48">
        <v>75</v>
      </c>
      <c r="C29" s="48">
        <v>835</v>
      </c>
      <c r="D29" s="48">
        <v>599964.52991452999</v>
      </c>
      <c r="E29" s="48">
        <v>557551.87829059805</v>
      </c>
      <c r="F29" s="48">
        <v>42412.651623931597</v>
      </c>
      <c r="G29" s="48">
        <v>557551.87829059805</v>
      </c>
      <c r="H29" s="48">
        <v>7.0691931787990298E-2</v>
      </c>
    </row>
    <row r="30" spans="1:8">
      <c r="A30" s="48" t="s">
        <v>99</v>
      </c>
      <c r="B30" s="48">
        <v>76</v>
      </c>
      <c r="C30" s="48">
        <v>2726</v>
      </c>
      <c r="D30" s="48">
        <v>520621.48271709401</v>
      </c>
      <c r="E30" s="48">
        <v>497128.66936153802</v>
      </c>
      <c r="F30" s="48">
        <v>23492.813355555601</v>
      </c>
      <c r="G30" s="48">
        <v>497128.66936153802</v>
      </c>
      <c r="H30" s="48">
        <v>4.5124556199540401E-2</v>
      </c>
    </row>
    <row r="31" spans="1:8">
      <c r="A31" s="48" t="s">
        <v>100</v>
      </c>
      <c r="B31" s="48">
        <v>99</v>
      </c>
      <c r="C31" s="48">
        <v>49</v>
      </c>
      <c r="D31" s="48">
        <v>160760.92413584399</v>
      </c>
      <c r="E31" s="48">
        <v>136572.59779139201</v>
      </c>
      <c r="F31" s="48">
        <v>24188.326344452002</v>
      </c>
      <c r="G31" s="48">
        <v>136572.59779139201</v>
      </c>
      <c r="H31" s="48">
        <v>0.15046147858675299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2013-09-15T01:57:23Z</dcterms:modified>
</cp:coreProperties>
</file>