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<sst xmlns="http://schemas.openxmlformats.org/spreadsheetml/2006/main" count="114" uniqueCount="71">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</sst>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1" fontId="0" fillId="0" borderId="0" xfId="0" applyNumberFormat="1" applyAlignment="1"/>
  </cellXfs>
  <cellStyles count="4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常规 6" xfId="48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3" t="s">
        <v>4</v>
      </c>
      <c r="D2" s="53"/>
      <c r="E2" s="13"/>
      <c r="F2" s="24"/>
      <c r="G2" s="14"/>
      <c r="H2" s="24"/>
      <c r="I2" s="20"/>
      <c r="J2" s="21"/>
      <c r="K2" s="22"/>
      <c r="L2" s="22"/>
    </row>
    <row r="3" spans="1:12">
      <c r="A3" s="54" t="s">
        <v>5</v>
      </c>
      <c r="B3" s="54"/>
      <c r="C3" s="54"/>
      <c r="D3" s="54"/>
      <c r="E3" s="15">
        <f>RA!D7</f>
        <v>22075080.4439</v>
      </c>
      <c r="F3" s="25">
        <f>RA!I7</f>
        <v>1718016.382</v>
      </c>
      <c r="G3" s="16">
        <f>E3-F3</f>
        <v>20357064.061900001</v>
      </c>
      <c r="H3" s="27">
        <f>RA!J7</f>
        <v>7.7826053063138003</v>
      </c>
      <c r="I3" s="20">
        <f>SUM(I4:I39)</f>
        <v>22075084.341584343</v>
      </c>
      <c r="J3" s="21">
        <f>SUM(J4:J39)</f>
        <v>20357064.559678502</v>
      </c>
      <c r="K3" s="22">
        <f>E3-I3</f>
        <v>-3.8976843431591988</v>
      </c>
      <c r="L3" s="22">
        <f>G3-J3</f>
        <v>-0.49777850136160851</v>
      </c>
    </row>
    <row r="4" spans="1:12">
      <c r="A4" s="55">
        <f>RA!A8</f>
        <v>41532</v>
      </c>
      <c r="B4" s="12">
        <v>12</v>
      </c>
      <c r="C4" s="52" t="s">
        <v>6</v>
      </c>
      <c r="D4" s="52"/>
      <c r="E4" s="15">
        <f>RA!D8</f>
        <v>693141.99100000004</v>
      </c>
      <c r="F4" s="25">
        <f>RA!I8</f>
        <v>141074.27789999999</v>
      </c>
      <c r="G4" s="16">
        <f t="shared" ref="G4:G39" si="0">E4-F4</f>
        <v>552067.71310000005</v>
      </c>
      <c r="H4" s="27">
        <f>RA!J8</f>
        <v>20.352868493289701</v>
      </c>
      <c r="I4" s="20">
        <f>VLOOKUP(B4,RMS!B:D,3,FALSE)</f>
        <v>693142.63930683804</v>
      </c>
      <c r="J4" s="21">
        <f>VLOOKUP(B4,RMS!B:E,4,FALSE)</f>
        <v>552067.71009487205</v>
      </c>
      <c r="K4" s="22">
        <f t="shared" ref="K4:K39" si="1">E4-I4</f>
        <v>-0.64830683800391853</v>
      </c>
      <c r="L4" s="22">
        <f t="shared" ref="L4:L39" si="2">G4-J4</f>
        <v>3.0051280045881867E-3</v>
      </c>
    </row>
    <row r="5" spans="1:12">
      <c r="A5" s="55"/>
      <c r="B5" s="12">
        <v>13</v>
      </c>
      <c r="C5" s="52" t="s">
        <v>7</v>
      </c>
      <c r="D5" s="52"/>
      <c r="E5" s="15">
        <f>RA!D9</f>
        <v>134170.00270000001</v>
      </c>
      <c r="F5" s="25">
        <f>RA!I9</f>
        <v>27652.270799999998</v>
      </c>
      <c r="G5" s="16">
        <f t="shared" si="0"/>
        <v>106517.73190000001</v>
      </c>
      <c r="H5" s="27">
        <f>RA!J9</f>
        <v>20.609875712553698</v>
      </c>
      <c r="I5" s="20">
        <f>VLOOKUP(B5,RMS!B:D,3,FALSE)</f>
        <v>134170.041967264</v>
      </c>
      <c r="J5" s="21">
        <f>VLOOKUP(B5,RMS!B:E,4,FALSE)</f>
        <v>106517.75735679601</v>
      </c>
      <c r="K5" s="22">
        <f t="shared" si="1"/>
        <v>-3.9267263986403123E-2</v>
      </c>
      <c r="L5" s="22">
        <f t="shared" si="2"/>
        <v>-2.5456795992795378E-2</v>
      </c>
    </row>
    <row r="6" spans="1:12">
      <c r="A6" s="55"/>
      <c r="B6" s="12">
        <v>14</v>
      </c>
      <c r="C6" s="52" t="s">
        <v>8</v>
      </c>
      <c r="D6" s="52"/>
      <c r="E6" s="15">
        <f>RA!D10</f>
        <v>163046.89550000001</v>
      </c>
      <c r="F6" s="25">
        <f>RA!I10</f>
        <v>42978.2906</v>
      </c>
      <c r="G6" s="16">
        <f t="shared" si="0"/>
        <v>120068.60490000001</v>
      </c>
      <c r="H6" s="27">
        <f>RA!J10</f>
        <v>26.3594657648664</v>
      </c>
      <c r="I6" s="20">
        <f>VLOOKUP(B6,RMS!B:D,3,FALSE)</f>
        <v>163049.43096837599</v>
      </c>
      <c r="J6" s="21">
        <f>VLOOKUP(B6,RMS!B:E,4,FALSE)</f>
        <v>120068.60516324799</v>
      </c>
      <c r="K6" s="22">
        <f t="shared" si="1"/>
        <v>-2.5354683759796899</v>
      </c>
      <c r="L6" s="22">
        <f t="shared" si="2"/>
        <v>-2.6324798818677664E-4</v>
      </c>
    </row>
    <row r="7" spans="1:12">
      <c r="A7" s="55"/>
      <c r="B7" s="12">
        <v>15</v>
      </c>
      <c r="C7" s="52" t="s">
        <v>9</v>
      </c>
      <c r="D7" s="52"/>
      <c r="E7" s="15">
        <f>RA!D11</f>
        <v>55013.084199999998</v>
      </c>
      <c r="F7" s="25">
        <f>RA!I11</f>
        <v>13450.958699999999</v>
      </c>
      <c r="G7" s="16">
        <f t="shared" si="0"/>
        <v>41562.125499999995</v>
      </c>
      <c r="H7" s="27">
        <f>RA!J11</f>
        <v>24.450471911552999</v>
      </c>
      <c r="I7" s="20">
        <f>VLOOKUP(B7,RMS!B:D,3,FALSE)</f>
        <v>55013.111356652298</v>
      </c>
      <c r="J7" s="21">
        <f>VLOOKUP(B7,RMS!B:E,4,FALSE)</f>
        <v>41562.126088684701</v>
      </c>
      <c r="K7" s="22">
        <f t="shared" si="1"/>
        <v>-2.7156652300618589E-2</v>
      </c>
      <c r="L7" s="22">
        <f t="shared" si="2"/>
        <v>-5.886847065994516E-4</v>
      </c>
    </row>
    <row r="8" spans="1:12">
      <c r="A8" s="55"/>
      <c r="B8" s="12">
        <v>16</v>
      </c>
      <c r="C8" s="52" t="s">
        <v>10</v>
      </c>
      <c r="D8" s="52"/>
      <c r="E8" s="15">
        <f>RA!D12</f>
        <v>153695.35620000001</v>
      </c>
      <c r="F8" s="25">
        <f>RA!I12</f>
        <v>11088.5803</v>
      </c>
      <c r="G8" s="16">
        <f t="shared" si="0"/>
        <v>142606.77590000001</v>
      </c>
      <c r="H8" s="27">
        <f>RA!J12</f>
        <v>7.2146488834514297</v>
      </c>
      <c r="I8" s="20">
        <f>VLOOKUP(B8,RMS!B:D,3,FALSE)</f>
        <v>153695.36283162399</v>
      </c>
      <c r="J8" s="21">
        <f>VLOOKUP(B8,RMS!B:E,4,FALSE)</f>
        <v>142606.77661965799</v>
      </c>
      <c r="K8" s="22">
        <f t="shared" si="1"/>
        <v>-6.6316239826846868E-3</v>
      </c>
      <c r="L8" s="22">
        <f t="shared" si="2"/>
        <v>-7.1965798269957304E-4</v>
      </c>
    </row>
    <row r="9" spans="1:12">
      <c r="A9" s="55"/>
      <c r="B9" s="12">
        <v>17</v>
      </c>
      <c r="C9" s="52" t="s">
        <v>11</v>
      </c>
      <c r="D9" s="52"/>
      <c r="E9" s="15">
        <f>RA!D13</f>
        <v>282860.25099999999</v>
      </c>
      <c r="F9" s="25">
        <f>RA!I13</f>
        <v>71182.135800000004</v>
      </c>
      <c r="G9" s="16">
        <f t="shared" si="0"/>
        <v>211678.1152</v>
      </c>
      <c r="H9" s="27">
        <f>RA!J13</f>
        <v>25.165125021401501</v>
      </c>
      <c r="I9" s="20">
        <f>VLOOKUP(B9,RMS!B:D,3,FALSE)</f>
        <v>282860.42946495698</v>
      </c>
      <c r="J9" s="21">
        <f>VLOOKUP(B9,RMS!B:E,4,FALSE)</f>
        <v>211678.11470000001</v>
      </c>
      <c r="K9" s="22">
        <f t="shared" si="1"/>
        <v>-0.17846495698904619</v>
      </c>
      <c r="L9" s="22">
        <f t="shared" si="2"/>
        <v>4.999999946448952E-4</v>
      </c>
    </row>
    <row r="10" spans="1:12">
      <c r="A10" s="55"/>
      <c r="B10" s="12">
        <v>18</v>
      </c>
      <c r="C10" s="52" t="s">
        <v>12</v>
      </c>
      <c r="D10" s="52"/>
      <c r="E10" s="15">
        <f>RA!D14</f>
        <v>141582.66620000001</v>
      </c>
      <c r="F10" s="25">
        <f>RA!I14</f>
        <v>25075.160500000002</v>
      </c>
      <c r="G10" s="16">
        <f t="shared" si="0"/>
        <v>116507.50570000001</v>
      </c>
      <c r="H10" s="27">
        <f>RA!J14</f>
        <v>17.7106147051778</v>
      </c>
      <c r="I10" s="20">
        <f>VLOOKUP(B10,RMS!B:D,3,FALSE)</f>
        <v>141582.64882820501</v>
      </c>
      <c r="J10" s="21">
        <f>VLOOKUP(B10,RMS!B:E,4,FALSE)</f>
        <v>116507.50633931599</v>
      </c>
      <c r="K10" s="22">
        <f t="shared" si="1"/>
        <v>1.7371794994687662E-2</v>
      </c>
      <c r="L10" s="22">
        <f t="shared" si="2"/>
        <v>-6.3931598560884595E-4</v>
      </c>
    </row>
    <row r="11" spans="1:12">
      <c r="A11" s="55"/>
      <c r="B11" s="12">
        <v>19</v>
      </c>
      <c r="C11" s="52" t="s">
        <v>13</v>
      </c>
      <c r="D11" s="52"/>
      <c r="E11" s="15">
        <f>RA!D15</f>
        <v>74391.210600000006</v>
      </c>
      <c r="F11" s="25">
        <f>RA!I15</f>
        <v>13000.436299999999</v>
      </c>
      <c r="G11" s="16">
        <f t="shared" si="0"/>
        <v>61390.774300000005</v>
      </c>
      <c r="H11" s="27">
        <f>RA!J15</f>
        <v>17.475769240943102</v>
      </c>
      <c r="I11" s="20">
        <f>VLOOKUP(B11,RMS!B:D,3,FALSE)</f>
        <v>74391.2453264957</v>
      </c>
      <c r="J11" s="21">
        <f>VLOOKUP(B11,RMS!B:E,4,FALSE)</f>
        <v>61390.775593162398</v>
      </c>
      <c r="K11" s="22">
        <f t="shared" si="1"/>
        <v>-3.4726495694485493E-2</v>
      </c>
      <c r="L11" s="22">
        <f t="shared" si="2"/>
        <v>-1.2931623932672665E-3</v>
      </c>
    </row>
    <row r="12" spans="1:12">
      <c r="A12" s="55"/>
      <c r="B12" s="12">
        <v>21</v>
      </c>
      <c r="C12" s="52" t="s">
        <v>14</v>
      </c>
      <c r="D12" s="52"/>
      <c r="E12" s="15">
        <f>RA!D16</f>
        <v>1290171.2969</v>
      </c>
      <c r="F12" s="25">
        <f>RA!I16</f>
        <v>89707.868499999997</v>
      </c>
      <c r="G12" s="16">
        <f t="shared" si="0"/>
        <v>1200463.4283999999</v>
      </c>
      <c r="H12" s="27">
        <f>RA!J16</f>
        <v>6.9531750330788196</v>
      </c>
      <c r="I12" s="20">
        <f>VLOOKUP(B12,RMS!B:D,3,FALSE)</f>
        <v>1290170.8182999999</v>
      </c>
      <c r="J12" s="21">
        <f>VLOOKUP(B12,RMS!B:E,4,FALSE)</f>
        <v>1200463.4284000001</v>
      </c>
      <c r="K12" s="22">
        <f t="shared" si="1"/>
        <v>0.47860000003129244</v>
      </c>
      <c r="L12" s="22">
        <f t="shared" si="2"/>
        <v>0</v>
      </c>
    </row>
    <row r="13" spans="1:12">
      <c r="A13" s="55"/>
      <c r="B13" s="12">
        <v>22</v>
      </c>
      <c r="C13" s="52" t="s">
        <v>15</v>
      </c>
      <c r="D13" s="52"/>
      <c r="E13" s="15">
        <f>RA!D17</f>
        <v>1926376.0852999999</v>
      </c>
      <c r="F13" s="25">
        <f>RA!I17</f>
        <v>-88428.331900000005</v>
      </c>
      <c r="G13" s="16">
        <f t="shared" si="0"/>
        <v>2014804.4172</v>
      </c>
      <c r="H13" s="27">
        <f>RA!J17</f>
        <v>-4.5903981353791004</v>
      </c>
      <c r="I13" s="20">
        <f>VLOOKUP(B13,RMS!B:D,3,FALSE)</f>
        <v>1926376.12956752</v>
      </c>
      <c r="J13" s="21">
        <f>VLOOKUP(B13,RMS!B:E,4,FALSE)</f>
        <v>2014804.4093025599</v>
      </c>
      <c r="K13" s="22">
        <f t="shared" si="1"/>
        <v>-4.4267520075663924E-2</v>
      </c>
      <c r="L13" s="22">
        <f t="shared" si="2"/>
        <v>7.8974401112645864E-3</v>
      </c>
    </row>
    <row r="14" spans="1:12">
      <c r="A14" s="55"/>
      <c r="B14" s="12">
        <v>23</v>
      </c>
      <c r="C14" s="52" t="s">
        <v>16</v>
      </c>
      <c r="D14" s="52"/>
      <c r="E14" s="15">
        <f>RA!D18</f>
        <v>1944209.0105999999</v>
      </c>
      <c r="F14" s="25">
        <f>RA!I18</f>
        <v>260233.09109999999</v>
      </c>
      <c r="G14" s="16">
        <f t="shared" si="0"/>
        <v>1683975.9194999998</v>
      </c>
      <c r="H14" s="27">
        <f>RA!J18</f>
        <v>13.3850367774857</v>
      </c>
      <c r="I14" s="20">
        <f>VLOOKUP(B14,RMS!B:D,3,FALSE)</f>
        <v>1944209.0673</v>
      </c>
      <c r="J14" s="21">
        <f>VLOOKUP(B14,RMS!B:E,4,FALSE)</f>
        <v>1683975.9131</v>
      </c>
      <c r="K14" s="22">
        <f t="shared" si="1"/>
        <v>-5.6700000073760748E-2</v>
      </c>
      <c r="L14" s="22">
        <f t="shared" si="2"/>
        <v>6.399999838322401E-3</v>
      </c>
    </row>
    <row r="15" spans="1:12">
      <c r="A15" s="55"/>
      <c r="B15" s="12">
        <v>24</v>
      </c>
      <c r="C15" s="52" t="s">
        <v>17</v>
      </c>
      <c r="D15" s="52"/>
      <c r="E15" s="15">
        <f>RA!D19</f>
        <v>905141.9547</v>
      </c>
      <c r="F15" s="25">
        <f>RA!I19</f>
        <v>17299.0533</v>
      </c>
      <c r="G15" s="16">
        <f t="shared" si="0"/>
        <v>887842.90139999997</v>
      </c>
      <c r="H15" s="27">
        <f>RA!J19</f>
        <v>1.9111978193225601</v>
      </c>
      <c r="I15" s="20">
        <f>VLOOKUP(B15,RMS!B:D,3,FALSE)</f>
        <v>905142.00399743603</v>
      </c>
      <c r="J15" s="21">
        <f>VLOOKUP(B15,RMS!B:E,4,FALSE)</f>
        <v>887842.89964102604</v>
      </c>
      <c r="K15" s="22">
        <f t="shared" si="1"/>
        <v>-4.9297436024062335E-2</v>
      </c>
      <c r="L15" s="22">
        <f t="shared" si="2"/>
        <v>1.7589739290997386E-3</v>
      </c>
    </row>
    <row r="16" spans="1:12">
      <c r="A16" s="55"/>
      <c r="B16" s="12">
        <v>25</v>
      </c>
      <c r="C16" s="52" t="s">
        <v>18</v>
      </c>
      <c r="D16" s="52"/>
      <c r="E16" s="15">
        <f>RA!D20</f>
        <v>1381840.2444</v>
      </c>
      <c r="F16" s="25">
        <f>RA!I20</f>
        <v>24182.840899999999</v>
      </c>
      <c r="G16" s="16">
        <f t="shared" si="0"/>
        <v>1357657.4035</v>
      </c>
      <c r="H16" s="27">
        <f>RA!J20</f>
        <v>1.7500460706657399</v>
      </c>
      <c r="I16" s="20">
        <f>VLOOKUP(B16,RMS!B:D,3,FALSE)</f>
        <v>1381840.1523</v>
      </c>
      <c r="J16" s="21">
        <f>VLOOKUP(B16,RMS!B:E,4,FALSE)</f>
        <v>1357657.4035</v>
      </c>
      <c r="K16" s="22">
        <f t="shared" si="1"/>
        <v>9.2100000008940697E-2</v>
      </c>
      <c r="L16" s="22">
        <f t="shared" si="2"/>
        <v>0</v>
      </c>
    </row>
    <row r="17" spans="1:12">
      <c r="A17" s="55"/>
      <c r="B17" s="12">
        <v>26</v>
      </c>
      <c r="C17" s="52" t="s">
        <v>19</v>
      </c>
      <c r="D17" s="52"/>
      <c r="E17" s="15">
        <f>RA!D21</f>
        <v>437125.51500000001</v>
      </c>
      <c r="F17" s="25">
        <f>RA!I21</f>
        <v>49932.047200000001</v>
      </c>
      <c r="G17" s="16">
        <f t="shared" si="0"/>
        <v>387193.46779999998</v>
      </c>
      <c r="H17" s="27">
        <f>RA!J21</f>
        <v>11.4228168996266</v>
      </c>
      <c r="I17" s="20">
        <f>VLOOKUP(B17,RMS!B:D,3,FALSE)</f>
        <v>437125.51495992002</v>
      </c>
      <c r="J17" s="21">
        <f>VLOOKUP(B17,RMS!B:E,4,FALSE)</f>
        <v>387193.46759493998</v>
      </c>
      <c r="K17" s="22">
        <f t="shared" si="1"/>
        <v>4.0079990867525339E-5</v>
      </c>
      <c r="L17" s="22">
        <f t="shared" si="2"/>
        <v>2.0506000146269798E-4</v>
      </c>
    </row>
    <row r="18" spans="1:12">
      <c r="A18" s="55"/>
      <c r="B18" s="12">
        <v>27</v>
      </c>
      <c r="C18" s="52" t="s">
        <v>20</v>
      </c>
      <c r="D18" s="52"/>
      <c r="E18" s="15">
        <f>RA!D22</f>
        <v>1384570.3716</v>
      </c>
      <c r="F18" s="25">
        <f>RA!I22</f>
        <v>180322.54560000001</v>
      </c>
      <c r="G18" s="16">
        <f t="shared" si="0"/>
        <v>1204247.8259999999</v>
      </c>
      <c r="H18" s="27">
        <f>RA!J22</f>
        <v>13.0237183532694</v>
      </c>
      <c r="I18" s="20">
        <f>VLOOKUP(B18,RMS!B:D,3,FALSE)</f>
        <v>1384570.80702301</v>
      </c>
      <c r="J18" s="21">
        <f>VLOOKUP(B18,RMS!B:E,4,FALSE)</f>
        <v>1204247.8266495599</v>
      </c>
      <c r="K18" s="22">
        <f t="shared" si="1"/>
        <v>-0.43542301002889872</v>
      </c>
      <c r="L18" s="22">
        <f t="shared" si="2"/>
        <v>-6.4956001006066799E-4</v>
      </c>
    </row>
    <row r="19" spans="1:12">
      <c r="A19" s="55"/>
      <c r="B19" s="12">
        <v>29</v>
      </c>
      <c r="C19" s="52" t="s">
        <v>21</v>
      </c>
      <c r="D19" s="52"/>
      <c r="E19" s="15">
        <f>RA!D23</f>
        <v>3031213.1192999999</v>
      </c>
      <c r="F19" s="25">
        <f>RA!I23</f>
        <v>197905.22870000001</v>
      </c>
      <c r="G19" s="16">
        <f t="shared" si="0"/>
        <v>2833307.8906</v>
      </c>
      <c r="H19" s="27">
        <f>RA!J23</f>
        <v>6.5289117231619302</v>
      </c>
      <c r="I19" s="20">
        <f>VLOOKUP(B19,RMS!B:D,3,FALSE)</f>
        <v>3031213.9362683799</v>
      </c>
      <c r="J19" s="21">
        <f>VLOOKUP(B19,RMS!B:E,4,FALSE)</f>
        <v>2833307.9339726502</v>
      </c>
      <c r="K19" s="22">
        <f t="shared" si="1"/>
        <v>-0.81696838000789285</v>
      </c>
      <c r="L19" s="22">
        <f t="shared" si="2"/>
        <v>-4.3372650165110826E-2</v>
      </c>
    </row>
    <row r="20" spans="1:12">
      <c r="A20" s="55"/>
      <c r="B20" s="12">
        <v>31</v>
      </c>
      <c r="C20" s="52" t="s">
        <v>22</v>
      </c>
      <c r="D20" s="52"/>
      <c r="E20" s="15">
        <f>RA!D24</f>
        <v>341013.72659999999</v>
      </c>
      <c r="F20" s="25">
        <f>RA!I24</f>
        <v>55710.472999999998</v>
      </c>
      <c r="G20" s="16">
        <f t="shared" si="0"/>
        <v>285303.2536</v>
      </c>
      <c r="H20" s="27">
        <f>RA!J24</f>
        <v>16.336724493599899</v>
      </c>
      <c r="I20" s="20">
        <f>VLOOKUP(B20,RMS!B:D,3,FALSE)</f>
        <v>341013.73416116799</v>
      </c>
      <c r="J20" s="21">
        <f>VLOOKUP(B20,RMS!B:E,4,FALSE)</f>
        <v>285303.23935383803</v>
      </c>
      <c r="K20" s="22">
        <f t="shared" si="1"/>
        <v>-7.5611679931171238E-3</v>
      </c>
      <c r="L20" s="22">
        <f t="shared" si="2"/>
        <v>1.4246161968912929E-2</v>
      </c>
    </row>
    <row r="21" spans="1:12">
      <c r="A21" s="55"/>
      <c r="B21" s="12">
        <v>32</v>
      </c>
      <c r="C21" s="52" t="s">
        <v>23</v>
      </c>
      <c r="D21" s="52"/>
      <c r="E21" s="15">
        <f>RA!D25</f>
        <v>289128.44540000003</v>
      </c>
      <c r="F21" s="25">
        <f>RA!I25</f>
        <v>21445.869200000001</v>
      </c>
      <c r="G21" s="16">
        <f t="shared" si="0"/>
        <v>267682.57620000001</v>
      </c>
      <c r="H21" s="27">
        <f>RA!J25</f>
        <v>7.4174193308203602</v>
      </c>
      <c r="I21" s="20">
        <f>VLOOKUP(B21,RMS!B:D,3,FALSE)</f>
        <v>289128.44581139903</v>
      </c>
      <c r="J21" s="21">
        <f>VLOOKUP(B21,RMS!B:E,4,FALSE)</f>
        <v>267682.59921020799</v>
      </c>
      <c r="K21" s="22">
        <f t="shared" si="1"/>
        <v>-4.1139899985864758E-4</v>
      </c>
      <c r="L21" s="22">
        <f t="shared" si="2"/>
        <v>-2.3010207980405539E-2</v>
      </c>
    </row>
    <row r="22" spans="1:12">
      <c r="A22" s="55"/>
      <c r="B22" s="12">
        <v>33</v>
      </c>
      <c r="C22" s="52" t="s">
        <v>24</v>
      </c>
      <c r="D22" s="52"/>
      <c r="E22" s="15">
        <f>RA!D26</f>
        <v>495170.22090000001</v>
      </c>
      <c r="F22" s="25">
        <f>RA!I26</f>
        <v>104028.876</v>
      </c>
      <c r="G22" s="16">
        <f t="shared" si="0"/>
        <v>391141.34490000003</v>
      </c>
      <c r="H22" s="27">
        <f>RA!J26</f>
        <v>21.0087100575074</v>
      </c>
      <c r="I22" s="20">
        <f>VLOOKUP(B22,RMS!B:D,3,FALSE)</f>
        <v>495170.20966316498</v>
      </c>
      <c r="J22" s="21">
        <f>VLOOKUP(B22,RMS!B:E,4,FALSE)</f>
        <v>391141.39234886301</v>
      </c>
      <c r="K22" s="22">
        <f t="shared" si="1"/>
        <v>1.1236835038289428E-2</v>
      </c>
      <c r="L22" s="22">
        <f t="shared" si="2"/>
        <v>-4.7448862984310836E-2</v>
      </c>
    </row>
    <row r="23" spans="1:12">
      <c r="A23" s="55"/>
      <c r="B23" s="12">
        <v>34</v>
      </c>
      <c r="C23" s="52" t="s">
        <v>25</v>
      </c>
      <c r="D23" s="52"/>
      <c r="E23" s="15">
        <f>RA!D27</f>
        <v>390115.49719999998</v>
      </c>
      <c r="F23" s="25">
        <f>RA!I27</f>
        <v>112607.8833</v>
      </c>
      <c r="G23" s="16">
        <f t="shared" si="0"/>
        <v>277507.6139</v>
      </c>
      <c r="H23" s="27">
        <f>RA!J27</f>
        <v>28.865267877904799</v>
      </c>
      <c r="I23" s="20">
        <f>VLOOKUP(B23,RMS!B:D,3,FALSE)</f>
        <v>390115.48173159402</v>
      </c>
      <c r="J23" s="21">
        <f>VLOOKUP(B23,RMS!B:E,4,FALSE)</f>
        <v>277507.60668710398</v>
      </c>
      <c r="K23" s="22">
        <f t="shared" si="1"/>
        <v>1.5468405967112631E-2</v>
      </c>
      <c r="L23" s="22">
        <f t="shared" si="2"/>
        <v>7.2128960164263844E-3</v>
      </c>
    </row>
    <row r="24" spans="1:12">
      <c r="A24" s="55"/>
      <c r="B24" s="12">
        <v>35</v>
      </c>
      <c r="C24" s="52" t="s">
        <v>26</v>
      </c>
      <c r="D24" s="52"/>
      <c r="E24" s="15">
        <f>RA!D28</f>
        <v>1274408.4243999999</v>
      </c>
      <c r="F24" s="25">
        <f>RA!I28</f>
        <v>-8187.7668999999996</v>
      </c>
      <c r="G24" s="16">
        <f t="shared" si="0"/>
        <v>1282596.1912999998</v>
      </c>
      <c r="H24" s="27">
        <f>RA!J28</f>
        <v>-0.64247589259737203</v>
      </c>
      <c r="I24" s="20">
        <f>VLOOKUP(B24,RMS!B:D,3,FALSE)</f>
        <v>1274408.42367699</v>
      </c>
      <c r="J24" s="21">
        <f>VLOOKUP(B24,RMS!B:E,4,FALSE)</f>
        <v>1282596.1436495699</v>
      </c>
      <c r="K24" s="22">
        <f t="shared" si="1"/>
        <v>7.2300992906093597E-4</v>
      </c>
      <c r="L24" s="22">
        <f t="shared" si="2"/>
        <v>4.7650429885834455E-2</v>
      </c>
    </row>
    <row r="25" spans="1:12">
      <c r="A25" s="55"/>
      <c r="B25" s="12">
        <v>36</v>
      </c>
      <c r="C25" s="52" t="s">
        <v>27</v>
      </c>
      <c r="D25" s="52"/>
      <c r="E25" s="15">
        <f>RA!D29</f>
        <v>762368.92409999995</v>
      </c>
      <c r="F25" s="25">
        <f>RA!I29</f>
        <v>53121.042000000001</v>
      </c>
      <c r="G25" s="16">
        <f t="shared" si="0"/>
        <v>709247.88209999993</v>
      </c>
      <c r="H25" s="27">
        <f>RA!J29</f>
        <v>6.9678918330401602</v>
      </c>
      <c r="I25" s="20">
        <f>VLOOKUP(B25,RMS!B:D,3,FALSE)</f>
        <v>762368.92452035402</v>
      </c>
      <c r="J25" s="21">
        <f>VLOOKUP(B25,RMS!B:E,4,FALSE)</f>
        <v>709247.89754098502</v>
      </c>
      <c r="K25" s="22">
        <f t="shared" si="1"/>
        <v>-4.2035407386720181E-4</v>
      </c>
      <c r="L25" s="22">
        <f t="shared" si="2"/>
        <v>-1.5440985094755888E-2</v>
      </c>
    </row>
    <row r="26" spans="1:12">
      <c r="A26" s="55"/>
      <c r="B26" s="12">
        <v>37</v>
      </c>
      <c r="C26" s="52" t="s">
        <v>28</v>
      </c>
      <c r="D26" s="52"/>
      <c r="E26" s="15">
        <f>RA!D30</f>
        <v>1356184.0563999999</v>
      </c>
      <c r="F26" s="25">
        <f>RA!I30</f>
        <v>183106.19450000001</v>
      </c>
      <c r="G26" s="16">
        <f t="shared" si="0"/>
        <v>1173077.8618999999</v>
      </c>
      <c r="H26" s="27">
        <f>RA!J30</f>
        <v>13.501574040477699</v>
      </c>
      <c r="I26" s="20">
        <f>VLOOKUP(B26,RMS!B:D,3,FALSE)</f>
        <v>1356184.04432566</v>
      </c>
      <c r="J26" s="21">
        <f>VLOOKUP(B26,RMS!B:E,4,FALSE)</f>
        <v>1173077.8545832499</v>
      </c>
      <c r="K26" s="22">
        <f t="shared" si="1"/>
        <v>1.2074339902028441E-2</v>
      </c>
      <c r="L26" s="22">
        <f t="shared" si="2"/>
        <v>7.3167500086128712E-3</v>
      </c>
    </row>
    <row r="27" spans="1:12">
      <c r="A27" s="55"/>
      <c r="B27" s="12">
        <v>38</v>
      </c>
      <c r="C27" s="52" t="s">
        <v>29</v>
      </c>
      <c r="D27" s="52"/>
      <c r="E27" s="15">
        <f>RA!D31</f>
        <v>1659007.2431000001</v>
      </c>
      <c r="F27" s="25">
        <f>RA!I31</f>
        <v>-5052.4071999999996</v>
      </c>
      <c r="G27" s="16">
        <f t="shared" si="0"/>
        <v>1664059.6503000001</v>
      </c>
      <c r="H27" s="27">
        <f>RA!J31</f>
        <v>-0.30454401094471001</v>
      </c>
      <c r="I27" s="20">
        <f>VLOOKUP(B27,RMS!B:D,3,FALSE)</f>
        <v>1659007.00204779</v>
      </c>
      <c r="J27" s="21">
        <f>VLOOKUP(B27,RMS!B:E,4,FALSE)</f>
        <v>1664060.08992301</v>
      </c>
      <c r="K27" s="22">
        <f t="shared" si="1"/>
        <v>0.24105221009813249</v>
      </c>
      <c r="L27" s="22">
        <f t="shared" si="2"/>
        <v>-0.43962300987914205</v>
      </c>
    </row>
    <row r="28" spans="1:12">
      <c r="A28" s="55"/>
      <c r="B28" s="12">
        <v>39</v>
      </c>
      <c r="C28" s="52" t="s">
        <v>30</v>
      </c>
      <c r="D28" s="52"/>
      <c r="E28" s="15">
        <f>RA!D32</f>
        <v>145053.69330000001</v>
      </c>
      <c r="F28" s="25">
        <f>RA!I32</f>
        <v>33243.191700000003</v>
      </c>
      <c r="G28" s="16">
        <f t="shared" si="0"/>
        <v>111810.50160000002</v>
      </c>
      <c r="H28" s="27">
        <f>RA!J32</f>
        <v>22.917852654221299</v>
      </c>
      <c r="I28" s="20">
        <f>VLOOKUP(B28,RMS!B:D,3,FALSE)</f>
        <v>145053.58469615801</v>
      </c>
      <c r="J28" s="21">
        <f>VLOOKUP(B28,RMS!B:E,4,FALSE)</f>
        <v>111810.51410665301</v>
      </c>
      <c r="K28" s="22">
        <f t="shared" si="1"/>
        <v>0.10860384200350381</v>
      </c>
      <c r="L28" s="22">
        <f t="shared" si="2"/>
        <v>-1.2506652987212874E-2</v>
      </c>
    </row>
    <row r="29" spans="1:12">
      <c r="A29" s="55"/>
      <c r="B29" s="12">
        <v>40</v>
      </c>
      <c r="C29" s="52" t="s">
        <v>31</v>
      </c>
      <c r="D29" s="52"/>
      <c r="E29" s="15">
        <f>RA!D33</f>
        <v>85.384799999999998</v>
      </c>
      <c r="F29" s="25">
        <f>RA!I33</f>
        <v>18.217400000000001</v>
      </c>
      <c r="G29" s="16">
        <f t="shared" si="0"/>
        <v>67.167400000000001</v>
      </c>
      <c r="H29" s="27">
        <f>RA!J33</f>
        <v>21.3356475625638</v>
      </c>
      <c r="I29" s="20">
        <f>VLOOKUP(B29,RMS!B:D,3,FALSE)</f>
        <v>85.384799999999998</v>
      </c>
      <c r="J29" s="21">
        <f>VLOOKUP(B29,RMS!B:E,4,FALSE)</f>
        <v>67.167400000000001</v>
      </c>
      <c r="K29" s="22">
        <f t="shared" si="1"/>
        <v>0</v>
      </c>
      <c r="L29" s="22">
        <f t="shared" si="2"/>
        <v>0</v>
      </c>
    </row>
    <row r="30" spans="1:12">
      <c r="A30" s="55"/>
      <c r="B30" s="12">
        <v>41</v>
      </c>
      <c r="C30" s="52" t="s">
        <v>40</v>
      </c>
      <c r="D30" s="52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5"/>
      <c r="B31" s="12">
        <v>42</v>
      </c>
      <c r="C31" s="52" t="s">
        <v>32</v>
      </c>
      <c r="D31" s="52"/>
      <c r="E31" s="15">
        <f>RA!D35</f>
        <v>273329.40539999999</v>
      </c>
      <c r="F31" s="25">
        <f>RA!I35</f>
        <v>23583.2732</v>
      </c>
      <c r="G31" s="16">
        <f t="shared" si="0"/>
        <v>249746.13219999999</v>
      </c>
      <c r="H31" s="27">
        <f>RA!J35</f>
        <v>8.6281507712232397</v>
      </c>
      <c r="I31" s="20">
        <f>VLOOKUP(B31,RMS!B:D,3,FALSE)</f>
        <v>273329.40480000002</v>
      </c>
      <c r="J31" s="21">
        <f>VLOOKUP(B31,RMS!B:E,4,FALSE)</f>
        <v>249746.1195</v>
      </c>
      <c r="K31" s="22">
        <f t="shared" si="1"/>
        <v>5.9999997029080987E-4</v>
      </c>
      <c r="L31" s="22">
        <f t="shared" si="2"/>
        <v>1.2699999992037192E-2</v>
      </c>
    </row>
    <row r="32" spans="1:12">
      <c r="A32" s="55"/>
      <c r="B32" s="12">
        <v>71</v>
      </c>
      <c r="C32" s="52" t="s">
        <v>41</v>
      </c>
      <c r="D32" s="52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5"/>
      <c r="B33" s="12">
        <v>72</v>
      </c>
      <c r="C33" s="52" t="s">
        <v>42</v>
      </c>
      <c r="D33" s="52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5"/>
      <c r="B34" s="12">
        <v>73</v>
      </c>
      <c r="C34" s="52" t="s">
        <v>43</v>
      </c>
      <c r="D34" s="52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5"/>
      <c r="B35" s="12">
        <v>75</v>
      </c>
      <c r="C35" s="52" t="s">
        <v>33</v>
      </c>
      <c r="D35" s="52"/>
      <c r="E35" s="15">
        <f>RA!D39</f>
        <v>532163.24719999998</v>
      </c>
      <c r="F35" s="25">
        <f>RA!I39</f>
        <v>38730.832499999997</v>
      </c>
      <c r="G35" s="16">
        <f t="shared" si="0"/>
        <v>493432.41469999996</v>
      </c>
      <c r="H35" s="27">
        <f>RA!J39</f>
        <v>7.2779983780886699</v>
      </c>
      <c r="I35" s="20">
        <f>VLOOKUP(B35,RMS!B:D,3,FALSE)</f>
        <v>532163.24786324799</v>
      </c>
      <c r="J35" s="21">
        <f>VLOOKUP(B35,RMS!B:E,4,FALSE)</f>
        <v>493432.411111111</v>
      </c>
      <c r="K35" s="22">
        <f t="shared" si="1"/>
        <v>-6.6324800718575716E-4</v>
      </c>
      <c r="L35" s="22">
        <f t="shared" si="2"/>
        <v>3.5888889688067138E-3</v>
      </c>
    </row>
    <row r="36" spans="1:12">
      <c r="A36" s="55"/>
      <c r="B36" s="12">
        <v>76</v>
      </c>
      <c r="C36" s="52" t="s">
        <v>34</v>
      </c>
      <c r="D36" s="52"/>
      <c r="E36" s="15">
        <f>RA!D40</f>
        <v>507450.7965</v>
      </c>
      <c r="F36" s="25">
        <f>RA!I40</f>
        <v>20470.679</v>
      </c>
      <c r="G36" s="16">
        <f t="shared" si="0"/>
        <v>486980.11749999999</v>
      </c>
      <c r="H36" s="27">
        <f>RA!J40</f>
        <v>4.0340224394543798</v>
      </c>
      <c r="I36" s="20">
        <f>VLOOKUP(B36,RMS!B:D,3,FALSE)</f>
        <v>507450.79006837599</v>
      </c>
      <c r="J36" s="21">
        <f>VLOOKUP(B36,RMS!B:E,4,FALSE)</f>
        <v>486980.11637692299</v>
      </c>
      <c r="K36" s="22">
        <f t="shared" si="1"/>
        <v>6.431624002289027E-3</v>
      </c>
      <c r="L36" s="22">
        <f t="shared" si="2"/>
        <v>1.1230770032852888E-3</v>
      </c>
    </row>
    <row r="37" spans="1:12">
      <c r="A37" s="55"/>
      <c r="B37" s="12">
        <v>77</v>
      </c>
      <c r="C37" s="52" t="s">
        <v>44</v>
      </c>
      <c r="D37" s="52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5"/>
      <c r="B38" s="12">
        <v>78</v>
      </c>
      <c r="C38" s="52" t="s">
        <v>45</v>
      </c>
      <c r="D38" s="52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5"/>
      <c r="B39" s="12">
        <v>99</v>
      </c>
      <c r="C39" s="52" t="s">
        <v>35</v>
      </c>
      <c r="D39" s="52"/>
      <c r="E39" s="15">
        <f>RA!D43</f>
        <v>51052.323400000001</v>
      </c>
      <c r="F39" s="25">
        <f>RA!I43</f>
        <v>8533.57</v>
      </c>
      <c r="G39" s="16">
        <f t="shared" si="0"/>
        <v>42518.753400000001</v>
      </c>
      <c r="H39" s="27">
        <f>RA!J43</f>
        <v>16.715341108255998</v>
      </c>
      <c r="I39" s="20">
        <f>VLOOKUP(B39,RMS!B:D,3,FALSE)</f>
        <v>51052.323651766099</v>
      </c>
      <c r="J39" s="21">
        <f>VLOOKUP(B39,RMS!B:E,4,FALSE)</f>
        <v>42518.753770516603</v>
      </c>
      <c r="K39" s="22">
        <f t="shared" si="1"/>
        <v>-2.5176609779009596E-4</v>
      </c>
      <c r="L39" s="22">
        <f t="shared" si="2"/>
        <v>-3.7051660183351487E-4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29" customWidth="1"/>
    <col min="2" max="3" width="9" style="29"/>
    <col min="4" max="5" width="11.5" style="29" bestFit="1" customWidth="1"/>
    <col min="6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0" t="s">
        <v>54</v>
      </c>
      <c r="W1" s="56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0"/>
      <c r="W2" s="56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31" t="s">
        <v>55</v>
      </c>
      <c r="W3" s="56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56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57" t="s">
        <v>4</v>
      </c>
      <c r="C6" s="58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59" t="s">
        <v>5</v>
      </c>
      <c r="B7" s="60"/>
      <c r="C7" s="61"/>
      <c r="D7" s="39">
        <v>22075080.4439</v>
      </c>
      <c r="E7" s="39">
        <v>22962299</v>
      </c>
      <c r="F7" s="40">
        <v>96.136194567887102</v>
      </c>
      <c r="G7" s="41"/>
      <c r="H7" s="41"/>
      <c r="I7" s="39">
        <v>1718016.382</v>
      </c>
      <c r="J7" s="40">
        <v>7.7826053063138003</v>
      </c>
      <c r="K7" s="41"/>
      <c r="L7" s="41"/>
      <c r="M7" s="41"/>
      <c r="N7" s="39">
        <v>259042834.6252</v>
      </c>
      <c r="O7" s="39">
        <v>2251786922.7512002</v>
      </c>
      <c r="P7" s="39">
        <v>1213173</v>
      </c>
      <c r="Q7" s="39">
        <v>1226792</v>
      </c>
      <c r="R7" s="40">
        <v>-1.11013113877495</v>
      </c>
      <c r="S7" s="39">
        <v>18.196152110127699</v>
      </c>
      <c r="T7" s="39">
        <v>18.214127823298501</v>
      </c>
      <c r="U7" s="42">
        <v>-9.8788540906626005E-2</v>
      </c>
    </row>
    <row r="8" spans="1:23" ht="12" thickBot="1">
      <c r="A8" s="62">
        <v>41532</v>
      </c>
      <c r="B8" s="65" t="s">
        <v>6</v>
      </c>
      <c r="C8" s="66"/>
      <c r="D8" s="43">
        <v>693141.99100000004</v>
      </c>
      <c r="E8" s="43">
        <v>718554</v>
      </c>
      <c r="F8" s="44">
        <v>96.463451737795594</v>
      </c>
      <c r="G8" s="45"/>
      <c r="H8" s="45"/>
      <c r="I8" s="43">
        <v>141074.27789999999</v>
      </c>
      <c r="J8" s="44">
        <v>20.352868493289701</v>
      </c>
      <c r="K8" s="45"/>
      <c r="L8" s="45"/>
      <c r="M8" s="45"/>
      <c r="N8" s="43">
        <v>9894641.3918999992</v>
      </c>
      <c r="O8" s="43">
        <v>72888007.094500005</v>
      </c>
      <c r="P8" s="43">
        <v>31547</v>
      </c>
      <c r="Q8" s="43">
        <v>31329</v>
      </c>
      <c r="R8" s="44">
        <v>0.69584091416898797</v>
      </c>
      <c r="S8" s="43">
        <v>21.971724442894701</v>
      </c>
      <c r="T8" s="43">
        <v>22.1954657250471</v>
      </c>
      <c r="U8" s="46">
        <v>-1.0183146194731501</v>
      </c>
    </row>
    <row r="9" spans="1:23" ht="12" thickBot="1">
      <c r="A9" s="63"/>
      <c r="B9" s="65" t="s">
        <v>7</v>
      </c>
      <c r="C9" s="66"/>
      <c r="D9" s="43">
        <v>134170.00270000001</v>
      </c>
      <c r="E9" s="43">
        <v>141066</v>
      </c>
      <c r="F9" s="44">
        <v>95.111510002410199</v>
      </c>
      <c r="G9" s="45"/>
      <c r="H9" s="45"/>
      <c r="I9" s="43">
        <v>27652.270799999998</v>
      </c>
      <c r="J9" s="44">
        <v>20.609875712553698</v>
      </c>
      <c r="K9" s="45"/>
      <c r="L9" s="45"/>
      <c r="M9" s="45"/>
      <c r="N9" s="43">
        <v>1948726.0722000001</v>
      </c>
      <c r="O9" s="43">
        <v>15950158.8018</v>
      </c>
      <c r="P9" s="43">
        <v>9121</v>
      </c>
      <c r="Q9" s="43">
        <v>9838</v>
      </c>
      <c r="R9" s="44">
        <v>-7.2880666802195497</v>
      </c>
      <c r="S9" s="43">
        <v>14.7100101633593</v>
      </c>
      <c r="T9" s="43">
        <v>14.883648759910599</v>
      </c>
      <c r="U9" s="46">
        <v>-1.1804111256413901</v>
      </c>
    </row>
    <row r="10" spans="1:23" ht="12" thickBot="1">
      <c r="A10" s="63"/>
      <c r="B10" s="65" t="s">
        <v>8</v>
      </c>
      <c r="C10" s="66"/>
      <c r="D10" s="43">
        <v>163046.89550000001</v>
      </c>
      <c r="E10" s="43">
        <v>163366</v>
      </c>
      <c r="F10" s="44">
        <v>99.804668964166396</v>
      </c>
      <c r="G10" s="45"/>
      <c r="H10" s="45"/>
      <c r="I10" s="43">
        <v>42978.2906</v>
      </c>
      <c r="J10" s="44">
        <v>26.3594657648664</v>
      </c>
      <c r="K10" s="45"/>
      <c r="L10" s="45"/>
      <c r="M10" s="45"/>
      <c r="N10" s="43">
        <v>1834966.7464000001</v>
      </c>
      <c r="O10" s="43">
        <v>21215240.015799999</v>
      </c>
      <c r="P10" s="43">
        <v>108780</v>
      </c>
      <c r="Q10" s="43">
        <v>109875</v>
      </c>
      <c r="R10" s="44">
        <v>-0.99658703071672206</v>
      </c>
      <c r="S10" s="43">
        <v>1.4988683167861701</v>
      </c>
      <c r="T10" s="43">
        <v>1.5261051786120601</v>
      </c>
      <c r="U10" s="46">
        <v>-1.8171617560297499</v>
      </c>
    </row>
    <row r="11" spans="1:23" ht="12" thickBot="1">
      <c r="A11" s="63"/>
      <c r="B11" s="65" t="s">
        <v>9</v>
      </c>
      <c r="C11" s="66"/>
      <c r="D11" s="43">
        <v>55013.084199999998</v>
      </c>
      <c r="E11" s="43">
        <v>62160</v>
      </c>
      <c r="F11" s="44">
        <v>88.502387709137693</v>
      </c>
      <c r="G11" s="45"/>
      <c r="H11" s="45"/>
      <c r="I11" s="43">
        <v>13450.958699999999</v>
      </c>
      <c r="J11" s="44">
        <v>24.450471911552999</v>
      </c>
      <c r="K11" s="45"/>
      <c r="L11" s="45"/>
      <c r="M11" s="45"/>
      <c r="N11" s="43">
        <v>823269.15350000001</v>
      </c>
      <c r="O11" s="43">
        <v>7170388.8109999998</v>
      </c>
      <c r="P11" s="43">
        <v>2743</v>
      </c>
      <c r="Q11" s="43">
        <v>2937</v>
      </c>
      <c r="R11" s="44">
        <v>-6.6053796390875101</v>
      </c>
      <c r="S11" s="43">
        <v>20.055809041195801</v>
      </c>
      <c r="T11" s="43">
        <v>20.648359039836599</v>
      </c>
      <c r="U11" s="46">
        <v>-2.9545055870030801</v>
      </c>
    </row>
    <row r="12" spans="1:23" ht="12" thickBot="1">
      <c r="A12" s="63"/>
      <c r="B12" s="65" t="s">
        <v>10</v>
      </c>
      <c r="C12" s="66"/>
      <c r="D12" s="43">
        <v>153695.35620000001</v>
      </c>
      <c r="E12" s="43">
        <v>247864</v>
      </c>
      <c r="F12" s="44">
        <v>62.007938304876902</v>
      </c>
      <c r="G12" s="45"/>
      <c r="H12" s="45"/>
      <c r="I12" s="43">
        <v>11088.5803</v>
      </c>
      <c r="J12" s="44">
        <v>7.2146488834514297</v>
      </c>
      <c r="K12" s="45"/>
      <c r="L12" s="45"/>
      <c r="M12" s="45"/>
      <c r="N12" s="43">
        <v>3183975.327</v>
      </c>
      <c r="O12" s="43">
        <v>27516705.966499999</v>
      </c>
      <c r="P12" s="43">
        <v>1862</v>
      </c>
      <c r="Q12" s="43">
        <v>2013</v>
      </c>
      <c r="R12" s="44">
        <v>-7.5012419274714404</v>
      </c>
      <c r="S12" s="43">
        <v>82.543155853920496</v>
      </c>
      <c r="T12" s="43">
        <v>81.584641927471395</v>
      </c>
      <c r="U12" s="46">
        <v>1.16122762273035</v>
      </c>
    </row>
    <row r="13" spans="1:23" ht="12" thickBot="1">
      <c r="A13" s="63"/>
      <c r="B13" s="65" t="s">
        <v>11</v>
      </c>
      <c r="C13" s="66"/>
      <c r="D13" s="43">
        <v>282860.25099999999</v>
      </c>
      <c r="E13" s="43">
        <v>372039</v>
      </c>
      <c r="F13" s="44">
        <v>76.029731022822901</v>
      </c>
      <c r="G13" s="45"/>
      <c r="H13" s="45"/>
      <c r="I13" s="43">
        <v>71182.135800000004</v>
      </c>
      <c r="J13" s="44">
        <v>25.165125021401501</v>
      </c>
      <c r="K13" s="45"/>
      <c r="L13" s="45"/>
      <c r="M13" s="45"/>
      <c r="N13" s="43">
        <v>4594934.7330999998</v>
      </c>
      <c r="O13" s="43">
        <v>39605255.898800001</v>
      </c>
      <c r="P13" s="43">
        <v>12042</v>
      </c>
      <c r="Q13" s="43">
        <v>12614</v>
      </c>
      <c r="R13" s="44">
        <v>-4.5346440462977604</v>
      </c>
      <c r="S13" s="43">
        <v>23.489474422853299</v>
      </c>
      <c r="T13" s="43">
        <v>23.494685833201199</v>
      </c>
      <c r="U13" s="46">
        <v>-2.2186151354630999E-2</v>
      </c>
    </row>
    <row r="14" spans="1:23" ht="12" thickBot="1">
      <c r="A14" s="63"/>
      <c r="B14" s="65" t="s">
        <v>12</v>
      </c>
      <c r="C14" s="66"/>
      <c r="D14" s="43">
        <v>141582.66620000001</v>
      </c>
      <c r="E14" s="43">
        <v>239920</v>
      </c>
      <c r="F14" s="44">
        <v>59.0124483994665</v>
      </c>
      <c r="G14" s="45"/>
      <c r="H14" s="45"/>
      <c r="I14" s="43">
        <v>25075.160500000002</v>
      </c>
      <c r="J14" s="44">
        <v>17.7106147051778</v>
      </c>
      <c r="K14" s="45"/>
      <c r="L14" s="45"/>
      <c r="M14" s="45"/>
      <c r="N14" s="43">
        <v>2670325.2664000001</v>
      </c>
      <c r="O14" s="43">
        <v>21404073.9965</v>
      </c>
      <c r="P14" s="43">
        <v>2337</v>
      </c>
      <c r="Q14" s="43">
        <v>2495</v>
      </c>
      <c r="R14" s="44">
        <v>-6.3326653306613201</v>
      </c>
      <c r="S14" s="43">
        <v>60.583083525887901</v>
      </c>
      <c r="T14" s="43">
        <v>61.7711176352705</v>
      </c>
      <c r="U14" s="46">
        <v>-1.9609997382767399</v>
      </c>
    </row>
    <row r="15" spans="1:23" ht="12" thickBot="1">
      <c r="A15" s="63"/>
      <c r="B15" s="65" t="s">
        <v>13</v>
      </c>
      <c r="C15" s="66"/>
      <c r="D15" s="43">
        <v>74391.210600000006</v>
      </c>
      <c r="E15" s="43">
        <v>135724</v>
      </c>
      <c r="F15" s="44">
        <v>54.810652942736702</v>
      </c>
      <c r="G15" s="45"/>
      <c r="H15" s="45"/>
      <c r="I15" s="43">
        <v>13000.436299999999</v>
      </c>
      <c r="J15" s="44">
        <v>17.475769240943102</v>
      </c>
      <c r="K15" s="45"/>
      <c r="L15" s="45"/>
      <c r="M15" s="45"/>
      <c r="N15" s="43">
        <v>1440754.9927000001</v>
      </c>
      <c r="O15" s="43">
        <v>14116384.020300001</v>
      </c>
      <c r="P15" s="43">
        <v>2691</v>
      </c>
      <c r="Q15" s="43">
        <v>2936</v>
      </c>
      <c r="R15" s="44">
        <v>-8.3446866485013693</v>
      </c>
      <c r="S15" s="43">
        <v>27.644448383500599</v>
      </c>
      <c r="T15" s="43">
        <v>26.208146525885599</v>
      </c>
      <c r="U15" s="46">
        <v>5.1956249504050396</v>
      </c>
    </row>
    <row r="16" spans="1:23" ht="12" thickBot="1">
      <c r="A16" s="63"/>
      <c r="B16" s="65" t="s">
        <v>14</v>
      </c>
      <c r="C16" s="66"/>
      <c r="D16" s="43">
        <v>1290171.2969</v>
      </c>
      <c r="E16" s="43">
        <v>1087006</v>
      </c>
      <c r="F16" s="44">
        <v>118.69035652977099</v>
      </c>
      <c r="G16" s="45"/>
      <c r="H16" s="45"/>
      <c r="I16" s="43">
        <v>89707.868499999997</v>
      </c>
      <c r="J16" s="44">
        <v>6.9531750330788196</v>
      </c>
      <c r="K16" s="45"/>
      <c r="L16" s="45"/>
      <c r="M16" s="45"/>
      <c r="N16" s="43">
        <v>12208246.628900001</v>
      </c>
      <c r="O16" s="43">
        <v>121032748.2156</v>
      </c>
      <c r="P16" s="43">
        <v>79365</v>
      </c>
      <c r="Q16" s="43">
        <v>76712</v>
      </c>
      <c r="R16" s="44">
        <v>3.4583898216706599</v>
      </c>
      <c r="S16" s="43">
        <v>16.256174597114601</v>
      </c>
      <c r="T16" s="43">
        <v>15.9579999361247</v>
      </c>
      <c r="U16" s="46">
        <v>1.8342240310509399</v>
      </c>
    </row>
    <row r="17" spans="1:21" ht="12" thickBot="1">
      <c r="A17" s="63"/>
      <c r="B17" s="65" t="s">
        <v>15</v>
      </c>
      <c r="C17" s="66"/>
      <c r="D17" s="43">
        <v>1926376.0852999999</v>
      </c>
      <c r="E17" s="43">
        <v>1050278</v>
      </c>
      <c r="F17" s="44">
        <v>183.415827552324</v>
      </c>
      <c r="G17" s="45"/>
      <c r="H17" s="45"/>
      <c r="I17" s="43">
        <v>-88428.331900000005</v>
      </c>
      <c r="J17" s="44">
        <v>-4.5903981353791004</v>
      </c>
      <c r="K17" s="45"/>
      <c r="L17" s="45"/>
      <c r="M17" s="45"/>
      <c r="N17" s="43">
        <v>14380938.956800001</v>
      </c>
      <c r="O17" s="43">
        <v>89220833.046200007</v>
      </c>
      <c r="P17" s="43">
        <v>32991</v>
      </c>
      <c r="Q17" s="43">
        <v>30150</v>
      </c>
      <c r="R17" s="44">
        <v>9.4228855721393092</v>
      </c>
      <c r="S17" s="43">
        <v>58.390957694522797</v>
      </c>
      <c r="T17" s="43">
        <v>55.867938550580398</v>
      </c>
      <c r="U17" s="46">
        <v>4.3209072835244502</v>
      </c>
    </row>
    <row r="18" spans="1:21" ht="12" thickBot="1">
      <c r="A18" s="63"/>
      <c r="B18" s="65" t="s">
        <v>16</v>
      </c>
      <c r="C18" s="66"/>
      <c r="D18" s="43">
        <v>1944209.0105999999</v>
      </c>
      <c r="E18" s="43">
        <v>2100475</v>
      </c>
      <c r="F18" s="44">
        <v>92.560445165974301</v>
      </c>
      <c r="G18" s="45"/>
      <c r="H18" s="45"/>
      <c r="I18" s="43">
        <v>260233.09109999999</v>
      </c>
      <c r="J18" s="44">
        <v>13.3850367774857</v>
      </c>
      <c r="K18" s="45"/>
      <c r="L18" s="45"/>
      <c r="M18" s="45"/>
      <c r="N18" s="43">
        <v>23261988.067400001</v>
      </c>
      <c r="O18" s="43">
        <v>222566256.18979999</v>
      </c>
      <c r="P18" s="43">
        <v>107697</v>
      </c>
      <c r="Q18" s="43">
        <v>108073</v>
      </c>
      <c r="R18" s="44">
        <v>-0.347912984741794</v>
      </c>
      <c r="S18" s="43">
        <v>18.052582807320501</v>
      </c>
      <c r="T18" s="43">
        <v>17.817632888880699</v>
      </c>
      <c r="U18" s="46">
        <v>1.30147536752801</v>
      </c>
    </row>
    <row r="19" spans="1:21" ht="12" thickBot="1">
      <c r="A19" s="63"/>
      <c r="B19" s="65" t="s">
        <v>17</v>
      </c>
      <c r="C19" s="66"/>
      <c r="D19" s="43">
        <v>905141.9547</v>
      </c>
      <c r="E19" s="43">
        <v>737887</v>
      </c>
      <c r="F19" s="44">
        <v>122.66674364774001</v>
      </c>
      <c r="G19" s="45"/>
      <c r="H19" s="45"/>
      <c r="I19" s="43">
        <v>17299.0533</v>
      </c>
      <c r="J19" s="44">
        <v>1.9111978193225601</v>
      </c>
      <c r="K19" s="45"/>
      <c r="L19" s="45"/>
      <c r="M19" s="45"/>
      <c r="N19" s="43">
        <v>9742253.4384000003</v>
      </c>
      <c r="O19" s="43">
        <v>77947713.925899997</v>
      </c>
      <c r="P19" s="43">
        <v>18150</v>
      </c>
      <c r="Q19" s="43">
        <v>18158</v>
      </c>
      <c r="R19" s="44">
        <v>-4.4057715607447999E-2</v>
      </c>
      <c r="S19" s="43">
        <v>49.870080148760302</v>
      </c>
      <c r="T19" s="43">
        <v>50.095425008260797</v>
      </c>
      <c r="U19" s="46">
        <v>-0.45186384066016</v>
      </c>
    </row>
    <row r="20" spans="1:21" ht="12" thickBot="1">
      <c r="A20" s="63"/>
      <c r="B20" s="65" t="s">
        <v>18</v>
      </c>
      <c r="C20" s="66"/>
      <c r="D20" s="43">
        <v>1381840.2444</v>
      </c>
      <c r="E20" s="43">
        <v>1651500</v>
      </c>
      <c r="F20" s="44">
        <v>83.671828301544096</v>
      </c>
      <c r="G20" s="45"/>
      <c r="H20" s="45"/>
      <c r="I20" s="43">
        <v>24182.840899999999</v>
      </c>
      <c r="J20" s="44">
        <v>1.7500460706657399</v>
      </c>
      <c r="K20" s="45"/>
      <c r="L20" s="45"/>
      <c r="M20" s="45"/>
      <c r="N20" s="43">
        <v>17001586.891199999</v>
      </c>
      <c r="O20" s="43">
        <v>133272155.64300001</v>
      </c>
      <c r="P20" s="43">
        <v>48275</v>
      </c>
      <c r="Q20" s="43">
        <v>48654</v>
      </c>
      <c r="R20" s="44">
        <v>-0.77896986886998298</v>
      </c>
      <c r="S20" s="43">
        <v>28.624344783013999</v>
      </c>
      <c r="T20" s="43">
        <v>29.412806112549799</v>
      </c>
      <c r="U20" s="46">
        <v>-2.7545131094275299</v>
      </c>
    </row>
    <row r="21" spans="1:21" ht="12" thickBot="1">
      <c r="A21" s="63"/>
      <c r="B21" s="65" t="s">
        <v>19</v>
      </c>
      <c r="C21" s="66"/>
      <c r="D21" s="43">
        <v>437125.51500000001</v>
      </c>
      <c r="E21" s="43">
        <v>494119</v>
      </c>
      <c r="F21" s="44">
        <v>88.465635808378096</v>
      </c>
      <c r="G21" s="45"/>
      <c r="H21" s="45"/>
      <c r="I21" s="43">
        <v>49932.047200000001</v>
      </c>
      <c r="J21" s="44">
        <v>11.4228168996266</v>
      </c>
      <c r="K21" s="45"/>
      <c r="L21" s="45"/>
      <c r="M21" s="45"/>
      <c r="N21" s="43">
        <v>5393028.4645999996</v>
      </c>
      <c r="O21" s="43">
        <v>47063236.050399996</v>
      </c>
      <c r="P21" s="43">
        <v>37743</v>
      </c>
      <c r="Q21" s="43">
        <v>38505</v>
      </c>
      <c r="R21" s="44">
        <v>-1.9789637709388399</v>
      </c>
      <c r="S21" s="43">
        <v>11.5816314283443</v>
      </c>
      <c r="T21" s="43">
        <v>11.3355253577457</v>
      </c>
      <c r="U21" s="46">
        <v>2.1249689400085101</v>
      </c>
    </row>
    <row r="22" spans="1:21" ht="12" thickBot="1">
      <c r="A22" s="63"/>
      <c r="B22" s="65" t="s">
        <v>20</v>
      </c>
      <c r="C22" s="66"/>
      <c r="D22" s="43">
        <v>1384570.3716</v>
      </c>
      <c r="E22" s="43">
        <v>1264531</v>
      </c>
      <c r="F22" s="44">
        <v>109.492797851535</v>
      </c>
      <c r="G22" s="45"/>
      <c r="H22" s="45"/>
      <c r="I22" s="43">
        <v>180322.54560000001</v>
      </c>
      <c r="J22" s="44">
        <v>13.0237183532694</v>
      </c>
      <c r="K22" s="45"/>
      <c r="L22" s="45"/>
      <c r="M22" s="45"/>
      <c r="N22" s="43">
        <v>15898120.2116</v>
      </c>
      <c r="O22" s="43">
        <v>162066397.59419999</v>
      </c>
      <c r="P22" s="43">
        <v>91708</v>
      </c>
      <c r="Q22" s="43">
        <v>91690</v>
      </c>
      <c r="R22" s="44">
        <v>1.9631366561245998E-2</v>
      </c>
      <c r="S22" s="43">
        <v>15.097596410345901</v>
      </c>
      <c r="T22" s="43">
        <v>14.8383716206784</v>
      </c>
      <c r="U22" s="46">
        <v>1.71699376921927</v>
      </c>
    </row>
    <row r="23" spans="1:21" ht="12" thickBot="1">
      <c r="A23" s="63"/>
      <c r="B23" s="65" t="s">
        <v>21</v>
      </c>
      <c r="C23" s="66"/>
      <c r="D23" s="43">
        <v>3031213.1192999999</v>
      </c>
      <c r="E23" s="43">
        <v>3002479</v>
      </c>
      <c r="F23" s="44">
        <v>100.95701316478799</v>
      </c>
      <c r="G23" s="45"/>
      <c r="H23" s="45"/>
      <c r="I23" s="43">
        <v>197905.22870000001</v>
      </c>
      <c r="J23" s="44">
        <v>6.5289117231619302</v>
      </c>
      <c r="K23" s="45"/>
      <c r="L23" s="45"/>
      <c r="M23" s="45"/>
      <c r="N23" s="43">
        <v>38306923.596799999</v>
      </c>
      <c r="O23" s="43">
        <v>343992909.73580003</v>
      </c>
      <c r="P23" s="43">
        <v>103887</v>
      </c>
      <c r="Q23" s="43">
        <v>101924</v>
      </c>
      <c r="R23" s="44">
        <v>1.9259448216318</v>
      </c>
      <c r="S23" s="43">
        <v>29.1779829940224</v>
      </c>
      <c r="T23" s="43">
        <v>29.678878977473399</v>
      </c>
      <c r="U23" s="46">
        <v>-1.7166916011764</v>
      </c>
    </row>
    <row r="24" spans="1:21" ht="12" thickBot="1">
      <c r="A24" s="63"/>
      <c r="B24" s="65" t="s">
        <v>22</v>
      </c>
      <c r="C24" s="66"/>
      <c r="D24" s="43">
        <v>341013.72659999999</v>
      </c>
      <c r="E24" s="43">
        <v>440732</v>
      </c>
      <c r="F24" s="44">
        <v>77.374396821651303</v>
      </c>
      <c r="G24" s="45"/>
      <c r="H24" s="45"/>
      <c r="I24" s="43">
        <v>55710.472999999998</v>
      </c>
      <c r="J24" s="44">
        <v>16.336724493599899</v>
      </c>
      <c r="K24" s="45"/>
      <c r="L24" s="45"/>
      <c r="M24" s="45"/>
      <c r="N24" s="43">
        <v>4537443.7319</v>
      </c>
      <c r="O24" s="43">
        <v>39831877.025200002</v>
      </c>
      <c r="P24" s="43">
        <v>38198</v>
      </c>
      <c r="Q24" s="43">
        <v>38993</v>
      </c>
      <c r="R24" s="44">
        <v>-2.0388274818557202</v>
      </c>
      <c r="S24" s="43">
        <v>8.9275283156186198</v>
      </c>
      <c r="T24" s="43">
        <v>9.0252296719924097</v>
      </c>
      <c r="U24" s="46">
        <v>-1.0943830466811799</v>
      </c>
    </row>
    <row r="25" spans="1:21" ht="12" thickBot="1">
      <c r="A25" s="63"/>
      <c r="B25" s="65" t="s">
        <v>23</v>
      </c>
      <c r="C25" s="66"/>
      <c r="D25" s="43">
        <v>289128.44540000003</v>
      </c>
      <c r="E25" s="43">
        <v>284981</v>
      </c>
      <c r="F25" s="44">
        <v>101.455341022735</v>
      </c>
      <c r="G25" s="45"/>
      <c r="H25" s="45"/>
      <c r="I25" s="43">
        <v>21445.869200000001</v>
      </c>
      <c r="J25" s="44">
        <v>7.4174193308203602</v>
      </c>
      <c r="K25" s="45"/>
      <c r="L25" s="45"/>
      <c r="M25" s="45"/>
      <c r="N25" s="43">
        <v>3606976.7176999999</v>
      </c>
      <c r="O25" s="43">
        <v>29903827.171100002</v>
      </c>
      <c r="P25" s="43">
        <v>20644</v>
      </c>
      <c r="Q25" s="43">
        <v>21841</v>
      </c>
      <c r="R25" s="44">
        <v>-5.4805182912870301</v>
      </c>
      <c r="S25" s="43">
        <v>14.005446880449499</v>
      </c>
      <c r="T25" s="43">
        <v>13.6292258367291</v>
      </c>
      <c r="U25" s="46">
        <v>2.6862480500041102</v>
      </c>
    </row>
    <row r="26" spans="1:21" ht="12" thickBot="1">
      <c r="A26" s="63"/>
      <c r="B26" s="65" t="s">
        <v>24</v>
      </c>
      <c r="C26" s="66"/>
      <c r="D26" s="43">
        <v>495170.22090000001</v>
      </c>
      <c r="E26" s="43">
        <v>568177</v>
      </c>
      <c r="F26" s="44">
        <v>87.150697916318293</v>
      </c>
      <c r="G26" s="45"/>
      <c r="H26" s="45"/>
      <c r="I26" s="43">
        <v>104028.876</v>
      </c>
      <c r="J26" s="44">
        <v>21.0087100575074</v>
      </c>
      <c r="K26" s="45"/>
      <c r="L26" s="45"/>
      <c r="M26" s="45"/>
      <c r="N26" s="43">
        <v>6837182.1305999998</v>
      </c>
      <c r="O26" s="43">
        <v>74823839.716199994</v>
      </c>
      <c r="P26" s="43">
        <v>40517</v>
      </c>
      <c r="Q26" s="43">
        <v>41497</v>
      </c>
      <c r="R26" s="44">
        <v>-2.3616165023977702</v>
      </c>
      <c r="S26" s="43">
        <v>12.2212952809932</v>
      </c>
      <c r="T26" s="43">
        <v>13.3902057955997</v>
      </c>
      <c r="U26" s="46">
        <v>-9.5645386821185596</v>
      </c>
    </row>
    <row r="27" spans="1:21" ht="12" thickBot="1">
      <c r="A27" s="63"/>
      <c r="B27" s="65" t="s">
        <v>25</v>
      </c>
      <c r="C27" s="66"/>
      <c r="D27" s="43">
        <v>390115.49719999998</v>
      </c>
      <c r="E27" s="43">
        <v>374704</v>
      </c>
      <c r="F27" s="44">
        <v>104.112979098168</v>
      </c>
      <c r="G27" s="45"/>
      <c r="H27" s="45"/>
      <c r="I27" s="43">
        <v>112607.8833</v>
      </c>
      <c r="J27" s="44">
        <v>28.865267877904799</v>
      </c>
      <c r="K27" s="45"/>
      <c r="L27" s="45"/>
      <c r="M27" s="45"/>
      <c r="N27" s="43">
        <v>4802533.8282000003</v>
      </c>
      <c r="O27" s="43">
        <v>34856561.809199996</v>
      </c>
      <c r="P27" s="43">
        <v>46233</v>
      </c>
      <c r="Q27" s="43">
        <v>45765</v>
      </c>
      <c r="R27" s="44">
        <v>1.0226155358898701</v>
      </c>
      <c r="S27" s="43">
        <v>8.4380312157982402</v>
      </c>
      <c r="T27" s="43">
        <v>8.3757933967005407</v>
      </c>
      <c r="U27" s="46">
        <v>0.73758697385683503</v>
      </c>
    </row>
    <row r="28" spans="1:21" ht="12" thickBot="1">
      <c r="A28" s="63"/>
      <c r="B28" s="65" t="s">
        <v>26</v>
      </c>
      <c r="C28" s="66"/>
      <c r="D28" s="43">
        <v>1274408.4243999999</v>
      </c>
      <c r="E28" s="43">
        <v>1133335</v>
      </c>
      <c r="F28" s="44">
        <v>112.447636788769</v>
      </c>
      <c r="G28" s="45"/>
      <c r="H28" s="45"/>
      <c r="I28" s="43">
        <v>-8187.7668999999996</v>
      </c>
      <c r="J28" s="44">
        <v>-0.64247589259737203</v>
      </c>
      <c r="K28" s="45"/>
      <c r="L28" s="45"/>
      <c r="M28" s="45"/>
      <c r="N28" s="43">
        <v>15239795.194399999</v>
      </c>
      <c r="O28" s="43">
        <v>117985208.73370001</v>
      </c>
      <c r="P28" s="43">
        <v>60625</v>
      </c>
      <c r="Q28" s="43">
        <v>62607</v>
      </c>
      <c r="R28" s="44">
        <v>-3.16578018432444</v>
      </c>
      <c r="S28" s="43">
        <v>21.021169887010299</v>
      </c>
      <c r="T28" s="43">
        <v>20.723808235500801</v>
      </c>
      <c r="U28" s="46">
        <v>1.4145818387264799</v>
      </c>
    </row>
    <row r="29" spans="1:21" ht="12" thickBot="1">
      <c r="A29" s="63"/>
      <c r="B29" s="65" t="s">
        <v>27</v>
      </c>
      <c r="C29" s="66"/>
      <c r="D29" s="43">
        <v>762368.92409999995</v>
      </c>
      <c r="E29" s="43">
        <v>856229</v>
      </c>
      <c r="F29" s="44">
        <v>89.037970461173401</v>
      </c>
      <c r="G29" s="45"/>
      <c r="H29" s="45"/>
      <c r="I29" s="43">
        <v>53121.042000000001</v>
      </c>
      <c r="J29" s="44">
        <v>6.9678918330401602</v>
      </c>
      <c r="K29" s="45"/>
      <c r="L29" s="45"/>
      <c r="M29" s="45"/>
      <c r="N29" s="43">
        <v>10693658.799799999</v>
      </c>
      <c r="O29" s="43">
        <v>85647883.663499996</v>
      </c>
      <c r="P29" s="43">
        <v>104566</v>
      </c>
      <c r="Q29" s="43">
        <v>105778</v>
      </c>
      <c r="R29" s="44">
        <v>-1.14579591219346</v>
      </c>
      <c r="S29" s="43">
        <v>7.2907916923282903</v>
      </c>
      <c r="T29" s="43">
        <v>7.0328602469322599</v>
      </c>
      <c r="U29" s="46">
        <v>3.53777005681623</v>
      </c>
    </row>
    <row r="30" spans="1:21" ht="12" thickBot="1">
      <c r="A30" s="63"/>
      <c r="B30" s="65" t="s">
        <v>28</v>
      </c>
      <c r="C30" s="66"/>
      <c r="D30" s="43">
        <v>1356184.0563999999</v>
      </c>
      <c r="E30" s="43">
        <v>1273607</v>
      </c>
      <c r="F30" s="44">
        <v>106.483715651688</v>
      </c>
      <c r="G30" s="45"/>
      <c r="H30" s="45"/>
      <c r="I30" s="43">
        <v>183106.19450000001</v>
      </c>
      <c r="J30" s="44">
        <v>13.501574040477699</v>
      </c>
      <c r="K30" s="45"/>
      <c r="L30" s="45"/>
      <c r="M30" s="45"/>
      <c r="N30" s="43">
        <v>16537836.57</v>
      </c>
      <c r="O30" s="43">
        <v>166526950.81639999</v>
      </c>
      <c r="P30" s="43">
        <v>91888</v>
      </c>
      <c r="Q30" s="43">
        <v>95532</v>
      </c>
      <c r="R30" s="44">
        <v>-3.8144286731147701</v>
      </c>
      <c r="S30" s="43">
        <v>14.759098646178</v>
      </c>
      <c r="T30" s="43">
        <v>15.1679209992463</v>
      </c>
      <c r="U30" s="46">
        <v>-2.7699682946033799</v>
      </c>
    </row>
    <row r="31" spans="1:21" ht="12" thickBot="1">
      <c r="A31" s="63"/>
      <c r="B31" s="65" t="s">
        <v>29</v>
      </c>
      <c r="C31" s="66"/>
      <c r="D31" s="43">
        <v>1659007.2431000001</v>
      </c>
      <c r="E31" s="43">
        <v>1278472</v>
      </c>
      <c r="F31" s="44">
        <v>129.764847654075</v>
      </c>
      <c r="G31" s="45"/>
      <c r="H31" s="45"/>
      <c r="I31" s="43">
        <v>-5052.4071999999996</v>
      </c>
      <c r="J31" s="44">
        <v>-0.30454401094471001</v>
      </c>
      <c r="K31" s="45"/>
      <c r="L31" s="45"/>
      <c r="M31" s="45"/>
      <c r="N31" s="43">
        <v>15937802.845100001</v>
      </c>
      <c r="O31" s="43">
        <v>132448657.9568</v>
      </c>
      <c r="P31" s="43">
        <v>63950</v>
      </c>
      <c r="Q31" s="43">
        <v>70094</v>
      </c>
      <c r="R31" s="44">
        <v>-8.7653722144548691</v>
      </c>
      <c r="S31" s="43">
        <v>25.942255560594202</v>
      </c>
      <c r="T31" s="43">
        <v>25.617996424800999</v>
      </c>
      <c r="U31" s="46">
        <v>1.2499265340897101</v>
      </c>
    </row>
    <row r="32" spans="1:21" ht="12" thickBot="1">
      <c r="A32" s="63"/>
      <c r="B32" s="65" t="s">
        <v>30</v>
      </c>
      <c r="C32" s="66"/>
      <c r="D32" s="43">
        <v>145053.69330000001</v>
      </c>
      <c r="E32" s="43">
        <v>165439</v>
      </c>
      <c r="F32" s="44">
        <v>87.678052514824202</v>
      </c>
      <c r="G32" s="45"/>
      <c r="H32" s="45"/>
      <c r="I32" s="43">
        <v>33243.191700000003</v>
      </c>
      <c r="J32" s="44">
        <v>22.917852654221299</v>
      </c>
      <c r="K32" s="45"/>
      <c r="L32" s="45"/>
      <c r="M32" s="45"/>
      <c r="N32" s="43">
        <v>2068218.4365000001</v>
      </c>
      <c r="O32" s="43">
        <v>19768884.422899999</v>
      </c>
      <c r="P32" s="43">
        <v>31334</v>
      </c>
      <c r="Q32" s="43">
        <v>31566</v>
      </c>
      <c r="R32" s="44">
        <v>-0.73496800354811997</v>
      </c>
      <c r="S32" s="43">
        <v>4.6292746952192498</v>
      </c>
      <c r="T32" s="43">
        <v>4.6673540106443596</v>
      </c>
      <c r="U32" s="46">
        <v>-0.82257627667763</v>
      </c>
    </row>
    <row r="33" spans="1:21" ht="12" thickBot="1">
      <c r="A33" s="63"/>
      <c r="B33" s="65" t="s">
        <v>31</v>
      </c>
      <c r="C33" s="66"/>
      <c r="D33" s="43">
        <v>85.384799999999998</v>
      </c>
      <c r="E33" s="45"/>
      <c r="F33" s="45"/>
      <c r="G33" s="45"/>
      <c r="H33" s="45"/>
      <c r="I33" s="43">
        <v>18.217400000000001</v>
      </c>
      <c r="J33" s="44">
        <v>21.3356475625638</v>
      </c>
      <c r="K33" s="45"/>
      <c r="L33" s="45"/>
      <c r="M33" s="45"/>
      <c r="N33" s="43">
        <v>1908.2448999999999</v>
      </c>
      <c r="O33" s="43">
        <v>16820.5651</v>
      </c>
      <c r="P33" s="43">
        <v>23</v>
      </c>
      <c r="Q33" s="43">
        <v>35</v>
      </c>
      <c r="R33" s="44">
        <v>-34.285714285714299</v>
      </c>
      <c r="S33" s="43">
        <v>3.7123826086956502</v>
      </c>
      <c r="T33" s="43">
        <v>4.9719257142857103</v>
      </c>
      <c r="U33" s="46">
        <v>-33.928159846449702</v>
      </c>
    </row>
    <row r="34" spans="1:21" ht="12" thickBot="1">
      <c r="A34" s="63"/>
      <c r="B34" s="65" t="s">
        <v>40</v>
      </c>
      <c r="C34" s="66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63"/>
      <c r="B35" s="65" t="s">
        <v>32</v>
      </c>
      <c r="C35" s="66"/>
      <c r="D35" s="43">
        <v>273329.40539999999</v>
      </c>
      <c r="E35" s="43">
        <v>195071</v>
      </c>
      <c r="F35" s="44">
        <v>140.11790855637199</v>
      </c>
      <c r="G35" s="45"/>
      <c r="H35" s="45"/>
      <c r="I35" s="43">
        <v>23583.2732</v>
      </c>
      <c r="J35" s="44">
        <v>8.6281507712232397</v>
      </c>
      <c r="K35" s="45"/>
      <c r="L35" s="45"/>
      <c r="M35" s="45"/>
      <c r="N35" s="43">
        <v>2917078.0776</v>
      </c>
      <c r="O35" s="43">
        <v>16580084.051899999</v>
      </c>
      <c r="P35" s="43">
        <v>21000</v>
      </c>
      <c r="Q35" s="43">
        <v>21696</v>
      </c>
      <c r="R35" s="44">
        <v>-3.2079646017699099</v>
      </c>
      <c r="S35" s="43">
        <v>13.015685971428599</v>
      </c>
      <c r="T35" s="43">
        <v>13.035522653945399</v>
      </c>
      <c r="U35" s="46">
        <v>-0.15240597046057799</v>
      </c>
    </row>
    <row r="36" spans="1:21" ht="12" thickBot="1">
      <c r="A36" s="63"/>
      <c r="B36" s="65" t="s">
        <v>41</v>
      </c>
      <c r="C36" s="66"/>
      <c r="D36" s="45"/>
      <c r="E36" s="43">
        <v>838389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3"/>
      <c r="B37" s="65" t="s">
        <v>42</v>
      </c>
      <c r="C37" s="66"/>
      <c r="D37" s="45"/>
      <c r="E37" s="43">
        <v>300995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3"/>
      <c r="B38" s="65" t="s">
        <v>43</v>
      </c>
      <c r="C38" s="66"/>
      <c r="D38" s="45"/>
      <c r="E38" s="43">
        <v>324252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thickBot="1">
      <c r="A39" s="63"/>
      <c r="B39" s="65" t="s">
        <v>33</v>
      </c>
      <c r="C39" s="66"/>
      <c r="D39" s="43">
        <v>532163.24719999998</v>
      </c>
      <c r="E39" s="43">
        <v>509025</v>
      </c>
      <c r="F39" s="44">
        <v>104.545601335887</v>
      </c>
      <c r="G39" s="45"/>
      <c r="H39" s="45"/>
      <c r="I39" s="43">
        <v>38730.832499999997</v>
      </c>
      <c r="J39" s="44">
        <v>7.2779983780886699</v>
      </c>
      <c r="K39" s="45"/>
      <c r="L39" s="45"/>
      <c r="M39" s="45"/>
      <c r="N39" s="43">
        <v>6104059.0351999998</v>
      </c>
      <c r="O39" s="43">
        <v>48070875.764300004</v>
      </c>
      <c r="P39" s="43">
        <v>751</v>
      </c>
      <c r="Q39" s="43">
        <v>816</v>
      </c>
      <c r="R39" s="44">
        <v>-7.9656862745098103</v>
      </c>
      <c r="S39" s="43">
        <v>708.606188015979</v>
      </c>
      <c r="T39" s="43">
        <v>735.25065147058797</v>
      </c>
      <c r="U39" s="46">
        <v>-3.7601228870455099</v>
      </c>
    </row>
    <row r="40" spans="1:21" ht="12" thickBot="1">
      <c r="A40" s="63"/>
      <c r="B40" s="65" t="s">
        <v>34</v>
      </c>
      <c r="C40" s="66"/>
      <c r="D40" s="43">
        <v>507450.7965</v>
      </c>
      <c r="E40" s="43">
        <v>578689</v>
      </c>
      <c r="F40" s="44">
        <v>87.689725655749498</v>
      </c>
      <c r="G40" s="45"/>
      <c r="H40" s="45"/>
      <c r="I40" s="43">
        <v>20470.679</v>
      </c>
      <c r="J40" s="44">
        <v>4.0340224394543798</v>
      </c>
      <c r="K40" s="45"/>
      <c r="L40" s="45"/>
      <c r="M40" s="45"/>
      <c r="N40" s="43">
        <v>5927457.6194000002</v>
      </c>
      <c r="O40" s="43">
        <v>62251612.092799999</v>
      </c>
      <c r="P40" s="43">
        <v>2442</v>
      </c>
      <c r="Q40" s="43">
        <v>2621</v>
      </c>
      <c r="R40" s="44">
        <v>-6.8294544067149996</v>
      </c>
      <c r="S40" s="43">
        <v>207.801308968059</v>
      </c>
      <c r="T40" s="43">
        <v>198.63467817626901</v>
      </c>
      <c r="U40" s="46">
        <v>4.4112478585009303</v>
      </c>
    </row>
    <row r="41" spans="1:21" ht="12" thickBot="1">
      <c r="A41" s="63"/>
      <c r="B41" s="65" t="s">
        <v>44</v>
      </c>
      <c r="C41" s="66"/>
      <c r="D41" s="45"/>
      <c r="E41" s="43">
        <v>270018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3"/>
      <c r="B42" s="65" t="s">
        <v>45</v>
      </c>
      <c r="C42" s="66"/>
      <c r="D42" s="45"/>
      <c r="E42" s="43">
        <v>101216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64"/>
      <c r="B43" s="65" t="s">
        <v>35</v>
      </c>
      <c r="C43" s="66"/>
      <c r="D43" s="48">
        <v>51052.323400000001</v>
      </c>
      <c r="E43" s="49"/>
      <c r="F43" s="49"/>
      <c r="G43" s="49"/>
      <c r="H43" s="49"/>
      <c r="I43" s="48">
        <v>8533.57</v>
      </c>
      <c r="J43" s="50">
        <v>16.715341108255998</v>
      </c>
      <c r="K43" s="49"/>
      <c r="L43" s="49"/>
      <c r="M43" s="49"/>
      <c r="N43" s="48">
        <v>1246203.4550000001</v>
      </c>
      <c r="O43" s="48">
        <v>6045348.0559999999</v>
      </c>
      <c r="P43" s="48">
        <v>63</v>
      </c>
      <c r="Q43" s="48">
        <v>48</v>
      </c>
      <c r="R43" s="50">
        <v>31.25</v>
      </c>
      <c r="S43" s="48">
        <v>810.35433968253994</v>
      </c>
      <c r="T43" s="48">
        <v>3349.18591666667</v>
      </c>
      <c r="U43" s="51">
        <v>-313.29894253157499</v>
      </c>
    </row>
  </sheetData>
  <mergeCells count="41">
    <mergeCell ref="B24:C24"/>
    <mergeCell ref="B13:C13"/>
    <mergeCell ref="B14:C14"/>
    <mergeCell ref="B31:C31"/>
    <mergeCell ref="B32:C32"/>
    <mergeCell ref="B25:C25"/>
    <mergeCell ref="B19:C19"/>
    <mergeCell ref="B20:C20"/>
    <mergeCell ref="B21:C21"/>
    <mergeCell ref="B22:C22"/>
    <mergeCell ref="B23:C23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33:C33"/>
    <mergeCell ref="B34:C34"/>
    <mergeCell ref="B35:C35"/>
    <mergeCell ref="B36:C36"/>
    <mergeCell ref="B42:C42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5:C15"/>
    <mergeCell ref="B16:C16"/>
    <mergeCell ref="B17:C17"/>
    <mergeCell ref="B18:C18"/>
    <mergeCell ref="A1:U4"/>
    <mergeCell ref="B26:C26"/>
    <mergeCell ref="B27:C2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" style="28" bestFit="1" customWidth="1"/>
    <col min="2" max="2" width="5.125" style="73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69" t="s">
        <v>53</v>
      </c>
      <c r="B1" s="70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ht="14.25">
      <c r="A2" s="71">
        <v>1</v>
      </c>
      <c r="B2" s="72">
        <v>12</v>
      </c>
      <c r="C2" s="71">
        <v>68889</v>
      </c>
      <c r="D2" s="71">
        <v>693142.63930683804</v>
      </c>
      <c r="E2" s="71">
        <v>552067.71009487205</v>
      </c>
      <c r="F2" s="71">
        <v>141074.92921196599</v>
      </c>
      <c r="G2" s="71">
        <v>552067.71009487205</v>
      </c>
      <c r="H2" s="71">
        <v>0.20352943422012601</v>
      </c>
    </row>
    <row r="3" spans="1:8" ht="14.25">
      <c r="A3" s="71">
        <v>2</v>
      </c>
      <c r="B3" s="72">
        <v>13</v>
      </c>
      <c r="C3" s="71">
        <v>18461.205999999998</v>
      </c>
      <c r="D3" s="71">
        <v>134170.041967264</v>
      </c>
      <c r="E3" s="71">
        <v>106517.75735679601</v>
      </c>
      <c r="F3" s="71">
        <v>27652.284610468199</v>
      </c>
      <c r="G3" s="71">
        <v>106517.75735679601</v>
      </c>
      <c r="H3" s="71">
        <v>0.206098799739624</v>
      </c>
    </row>
    <row r="4" spans="1:8" ht="14.25">
      <c r="A4" s="71">
        <v>3</v>
      </c>
      <c r="B4" s="72">
        <v>14</v>
      </c>
      <c r="C4" s="71">
        <v>143584</v>
      </c>
      <c r="D4" s="71">
        <v>163049.43096837599</v>
      </c>
      <c r="E4" s="71">
        <v>120068.60516324799</v>
      </c>
      <c r="F4" s="71">
        <v>42980.825805128203</v>
      </c>
      <c r="G4" s="71">
        <v>120068.60516324799</v>
      </c>
      <c r="H4" s="71">
        <v>0.26360610736178802</v>
      </c>
    </row>
    <row r="5" spans="1:8" ht="14.25">
      <c r="A5" s="71">
        <v>4</v>
      </c>
      <c r="B5" s="72">
        <v>15</v>
      </c>
      <c r="C5" s="71">
        <v>3632</v>
      </c>
      <c r="D5" s="71">
        <v>55013.111356652298</v>
      </c>
      <c r="E5" s="71">
        <v>41562.126088684701</v>
      </c>
      <c r="F5" s="71">
        <v>13450.985267967601</v>
      </c>
      <c r="G5" s="71">
        <v>41562.126088684701</v>
      </c>
      <c r="H5" s="71">
        <v>0.244505081357139</v>
      </c>
    </row>
    <row r="6" spans="1:8" ht="14.25">
      <c r="A6" s="71">
        <v>5</v>
      </c>
      <c r="B6" s="72">
        <v>16</v>
      </c>
      <c r="C6" s="71">
        <v>2565</v>
      </c>
      <c r="D6" s="71">
        <v>153695.36283162399</v>
      </c>
      <c r="E6" s="71">
        <v>142606.77661965799</v>
      </c>
      <c r="F6" s="71">
        <v>11088.5862119658</v>
      </c>
      <c r="G6" s="71">
        <v>142606.77661965799</v>
      </c>
      <c r="H6" s="71">
        <v>7.2146524187028105E-2</v>
      </c>
    </row>
    <row r="7" spans="1:8" ht="14.25">
      <c r="A7" s="71">
        <v>6</v>
      </c>
      <c r="B7" s="72">
        <v>17</v>
      </c>
      <c r="C7" s="71">
        <v>18991</v>
      </c>
      <c r="D7" s="71">
        <v>282860.42946495698</v>
      </c>
      <c r="E7" s="71">
        <v>211678.11470000001</v>
      </c>
      <c r="F7" s="71">
        <v>71182.314764957293</v>
      </c>
      <c r="G7" s="71">
        <v>211678.11470000001</v>
      </c>
      <c r="H7" s="71">
        <v>0.25165172413688902</v>
      </c>
    </row>
    <row r="8" spans="1:8" ht="14.25">
      <c r="A8" s="71">
        <v>7</v>
      </c>
      <c r="B8" s="72">
        <v>18</v>
      </c>
      <c r="C8" s="71">
        <v>58442</v>
      </c>
      <c r="D8" s="71">
        <v>141582.64882820501</v>
      </c>
      <c r="E8" s="71">
        <v>116507.50633931599</v>
      </c>
      <c r="F8" s="71">
        <v>25075.142488888901</v>
      </c>
      <c r="G8" s="71">
        <v>116507.50633931599</v>
      </c>
      <c r="H8" s="71">
        <v>0.17710604156950599</v>
      </c>
    </row>
    <row r="9" spans="1:8" ht="14.25">
      <c r="A9" s="71">
        <v>8</v>
      </c>
      <c r="B9" s="72">
        <v>19</v>
      </c>
      <c r="C9" s="71">
        <v>19592</v>
      </c>
      <c r="D9" s="71">
        <v>74391.2453264957</v>
      </c>
      <c r="E9" s="71">
        <v>61390.775593162398</v>
      </c>
      <c r="F9" s="71">
        <v>13000.469733333301</v>
      </c>
      <c r="G9" s="71">
        <v>61390.775593162398</v>
      </c>
      <c r="H9" s="71">
        <v>0.17475806025662799</v>
      </c>
    </row>
    <row r="10" spans="1:8" ht="14.25">
      <c r="A10" s="71">
        <v>9</v>
      </c>
      <c r="B10" s="72">
        <v>21</v>
      </c>
      <c r="C10" s="71">
        <v>290985</v>
      </c>
      <c r="D10" s="71">
        <v>1290170.8182999999</v>
      </c>
      <c r="E10" s="71">
        <v>1200463.4284000001</v>
      </c>
      <c r="F10" s="71">
        <v>89707.389899999995</v>
      </c>
      <c r="G10" s="71">
        <v>1200463.4284000001</v>
      </c>
      <c r="H10" s="71">
        <v>6.95314051655605E-2</v>
      </c>
    </row>
    <row r="11" spans="1:8" ht="14.25">
      <c r="A11" s="71">
        <v>10</v>
      </c>
      <c r="B11" s="72">
        <v>22</v>
      </c>
      <c r="C11" s="71">
        <v>86158.078999999998</v>
      </c>
      <c r="D11" s="71">
        <v>1926376.12956752</v>
      </c>
      <c r="E11" s="71">
        <v>2014804.4093025599</v>
      </c>
      <c r="F11" s="71">
        <v>-88428.279735042699</v>
      </c>
      <c r="G11" s="71">
        <v>2014804.4093025599</v>
      </c>
      <c r="H11" s="71">
        <v>-4.5903953219611E-2</v>
      </c>
    </row>
    <row r="12" spans="1:8" ht="14.25">
      <c r="A12" s="71">
        <v>11</v>
      </c>
      <c r="B12" s="72">
        <v>23</v>
      </c>
      <c r="C12" s="71">
        <v>257270.94</v>
      </c>
      <c r="D12" s="71">
        <v>1944209.0673</v>
      </c>
      <c r="E12" s="71">
        <v>1683975.9131</v>
      </c>
      <c r="F12" s="71">
        <v>260233.15419999999</v>
      </c>
      <c r="G12" s="71">
        <v>1683975.9131</v>
      </c>
      <c r="H12" s="71">
        <v>0.13385039632666501</v>
      </c>
    </row>
    <row r="13" spans="1:8" ht="14.25">
      <c r="A13" s="71">
        <v>12</v>
      </c>
      <c r="B13" s="72">
        <v>24</v>
      </c>
      <c r="C13" s="71">
        <v>31656</v>
      </c>
      <c r="D13" s="71">
        <v>905142.00399743603</v>
      </c>
      <c r="E13" s="71">
        <v>887842.89964102604</v>
      </c>
      <c r="F13" s="71">
        <v>17299.104356410298</v>
      </c>
      <c r="G13" s="71">
        <v>887842.89964102604</v>
      </c>
      <c r="H13" s="71">
        <v>1.9112033559387499E-2</v>
      </c>
    </row>
    <row r="14" spans="1:8" ht="14.25">
      <c r="A14" s="71">
        <v>13</v>
      </c>
      <c r="B14" s="72">
        <v>25</v>
      </c>
      <c r="C14" s="71">
        <v>92870</v>
      </c>
      <c r="D14" s="71">
        <v>1381840.1523</v>
      </c>
      <c r="E14" s="71">
        <v>1357657.4035</v>
      </c>
      <c r="F14" s="71">
        <v>24182.748800000001</v>
      </c>
      <c r="G14" s="71">
        <v>1357657.4035</v>
      </c>
      <c r="H14" s="71">
        <v>1.75003952228115E-2</v>
      </c>
    </row>
    <row r="15" spans="1:8" ht="14.25">
      <c r="A15" s="71">
        <v>14</v>
      </c>
      <c r="B15" s="72">
        <v>26</v>
      </c>
      <c r="C15" s="71">
        <v>81368</v>
      </c>
      <c r="D15" s="71">
        <v>437125.51495992002</v>
      </c>
      <c r="E15" s="71">
        <v>387193.46759493998</v>
      </c>
      <c r="F15" s="71">
        <v>49932.047364979997</v>
      </c>
      <c r="G15" s="71">
        <v>387193.46759493998</v>
      </c>
      <c r="H15" s="71">
        <v>0.11422816938416</v>
      </c>
    </row>
    <row r="16" spans="1:8" ht="14.25">
      <c r="A16" s="71">
        <v>15</v>
      </c>
      <c r="B16" s="72">
        <v>27</v>
      </c>
      <c r="C16" s="71">
        <v>229417.81099999999</v>
      </c>
      <c r="D16" s="71">
        <v>1384570.80702301</v>
      </c>
      <c r="E16" s="71">
        <v>1204247.8266495599</v>
      </c>
      <c r="F16" s="71">
        <v>180322.98037345099</v>
      </c>
      <c r="G16" s="71">
        <v>1204247.8266495599</v>
      </c>
      <c r="H16" s="71">
        <v>0.13023745658856301</v>
      </c>
    </row>
    <row r="17" spans="1:8" ht="14.25">
      <c r="A17" s="71">
        <v>16</v>
      </c>
      <c r="B17" s="72">
        <v>29</v>
      </c>
      <c r="C17" s="71">
        <v>245472</v>
      </c>
      <c r="D17" s="71">
        <v>3031213.9362683799</v>
      </c>
      <c r="E17" s="71">
        <v>2833307.9339726502</v>
      </c>
      <c r="F17" s="71">
        <v>197906.00229572601</v>
      </c>
      <c r="G17" s="71">
        <v>2833307.9339726502</v>
      </c>
      <c r="H17" s="71">
        <v>6.5289354844865199E-2</v>
      </c>
    </row>
    <row r="18" spans="1:8" ht="14.25">
      <c r="A18" s="71">
        <v>17</v>
      </c>
      <c r="B18" s="72">
        <v>31</v>
      </c>
      <c r="C18" s="71">
        <v>54273.161999999997</v>
      </c>
      <c r="D18" s="71">
        <v>341013.73416116799</v>
      </c>
      <c r="E18" s="71">
        <v>285303.23935383803</v>
      </c>
      <c r="F18" s="71">
        <v>55710.4948073302</v>
      </c>
      <c r="G18" s="71">
        <v>285303.23935383803</v>
      </c>
      <c r="H18" s="71">
        <v>0.16336730526225901</v>
      </c>
    </row>
    <row r="19" spans="1:8" ht="14.25">
      <c r="A19" s="71">
        <v>18</v>
      </c>
      <c r="B19" s="72">
        <v>32</v>
      </c>
      <c r="C19" s="71">
        <v>18951.018</v>
      </c>
      <c r="D19" s="71">
        <v>289128.44581139903</v>
      </c>
      <c r="E19" s="71">
        <v>267682.59921020799</v>
      </c>
      <c r="F19" s="71">
        <v>21445.8466011907</v>
      </c>
      <c r="G19" s="71">
        <v>267682.59921020799</v>
      </c>
      <c r="H19" s="71">
        <v>7.41741150408287E-2</v>
      </c>
    </row>
    <row r="20" spans="1:8" ht="14.25">
      <c r="A20" s="71">
        <v>19</v>
      </c>
      <c r="B20" s="72">
        <v>33</v>
      </c>
      <c r="C20" s="71">
        <v>38289.595999999998</v>
      </c>
      <c r="D20" s="71">
        <v>495170.20966316498</v>
      </c>
      <c r="E20" s="71">
        <v>391141.39234886301</v>
      </c>
      <c r="F20" s="71">
        <v>104028.817314302</v>
      </c>
      <c r="G20" s="71">
        <v>391141.39234886301</v>
      </c>
      <c r="H20" s="71">
        <v>0.210086986826341</v>
      </c>
    </row>
    <row r="21" spans="1:8" ht="14.25">
      <c r="A21" s="71">
        <v>20</v>
      </c>
      <c r="B21" s="72">
        <v>34</v>
      </c>
      <c r="C21" s="71">
        <v>78967.009000000005</v>
      </c>
      <c r="D21" s="71">
        <v>390115.48173159402</v>
      </c>
      <c r="E21" s="71">
        <v>277507.60668710398</v>
      </c>
      <c r="F21" s="71">
        <v>112607.87504449001</v>
      </c>
      <c r="G21" s="71">
        <v>277507.60668710398</v>
      </c>
      <c r="H21" s="71">
        <v>0.28865266906266002</v>
      </c>
    </row>
    <row r="22" spans="1:8" ht="14.25">
      <c r="A22" s="71">
        <v>21</v>
      </c>
      <c r="B22" s="72">
        <v>35</v>
      </c>
      <c r="C22" s="71">
        <v>52708.792999999998</v>
      </c>
      <c r="D22" s="71">
        <v>1274408.42367699</v>
      </c>
      <c r="E22" s="71">
        <v>1282596.1436495699</v>
      </c>
      <c r="F22" s="71">
        <v>-8187.7199725760702</v>
      </c>
      <c r="G22" s="71">
        <v>1282596.1436495699</v>
      </c>
      <c r="H22" s="71">
        <v>-6.4247221067108302E-3</v>
      </c>
    </row>
    <row r="23" spans="1:8" ht="14.25">
      <c r="A23" s="71">
        <v>22</v>
      </c>
      <c r="B23" s="72">
        <v>36</v>
      </c>
      <c r="C23" s="71">
        <v>154237.07199999999</v>
      </c>
      <c r="D23" s="71">
        <v>762368.92452035402</v>
      </c>
      <c r="E23" s="71">
        <v>709247.89754098502</v>
      </c>
      <c r="F23" s="71">
        <v>53121.026979368798</v>
      </c>
      <c r="G23" s="71">
        <v>709247.89754098502</v>
      </c>
      <c r="H23" s="71">
        <v>6.9678898589406804E-2</v>
      </c>
    </row>
    <row r="24" spans="1:8" ht="14.25">
      <c r="A24" s="71">
        <v>23</v>
      </c>
      <c r="B24" s="72">
        <v>37</v>
      </c>
      <c r="C24" s="71">
        <v>162577.29699999999</v>
      </c>
      <c r="D24" s="71">
        <v>1356184.04432566</v>
      </c>
      <c r="E24" s="71">
        <v>1173077.8545832499</v>
      </c>
      <c r="F24" s="71">
        <v>183106.18974241099</v>
      </c>
      <c r="G24" s="71">
        <v>1173077.8545832499</v>
      </c>
      <c r="H24" s="71">
        <v>0.13501573809877501</v>
      </c>
    </row>
    <row r="25" spans="1:8" ht="14.25">
      <c r="A25" s="71">
        <v>24</v>
      </c>
      <c r="B25" s="72">
        <v>38</v>
      </c>
      <c r="C25" s="71">
        <v>326835.98100000003</v>
      </c>
      <c r="D25" s="71">
        <v>1659007.00204779</v>
      </c>
      <c r="E25" s="71">
        <v>1664060.08992301</v>
      </c>
      <c r="F25" s="71">
        <v>-5053.0878752212402</v>
      </c>
      <c r="G25" s="71">
        <v>1664060.08992301</v>
      </c>
      <c r="H25" s="71">
        <v>-3.04585084269324E-3</v>
      </c>
    </row>
    <row r="26" spans="1:8" ht="14.25">
      <c r="A26" s="71">
        <v>25</v>
      </c>
      <c r="B26" s="72">
        <v>39</v>
      </c>
      <c r="C26" s="71">
        <v>80306.192999999999</v>
      </c>
      <c r="D26" s="71">
        <v>145053.58469615801</v>
      </c>
      <c r="E26" s="71">
        <v>111810.51410665301</v>
      </c>
      <c r="F26" s="71">
        <v>33243.070589504598</v>
      </c>
      <c r="G26" s="71">
        <v>111810.51410665301</v>
      </c>
      <c r="H26" s="71">
        <v>0.229177863195443</v>
      </c>
    </row>
    <row r="27" spans="1:8" ht="14.25">
      <c r="A27" s="71">
        <v>26</v>
      </c>
      <c r="B27" s="72">
        <v>40</v>
      </c>
      <c r="C27" s="71">
        <v>26.042999999999999</v>
      </c>
      <c r="D27" s="71">
        <v>85.384799999999998</v>
      </c>
      <c r="E27" s="71">
        <v>67.167400000000001</v>
      </c>
      <c r="F27" s="71">
        <v>18.217400000000001</v>
      </c>
      <c r="G27" s="71">
        <v>67.167400000000001</v>
      </c>
      <c r="H27" s="71">
        <v>0.213356475625638</v>
      </c>
    </row>
    <row r="28" spans="1:8" ht="14.25">
      <c r="A28" s="71">
        <v>27</v>
      </c>
      <c r="B28" s="72">
        <v>42</v>
      </c>
      <c r="C28" s="71">
        <v>18032.742999999999</v>
      </c>
      <c r="D28" s="71">
        <v>273329.40480000002</v>
      </c>
      <c r="E28" s="71">
        <v>249746.1195</v>
      </c>
      <c r="F28" s="71">
        <v>23583.2853</v>
      </c>
      <c r="G28" s="71">
        <v>249746.1195</v>
      </c>
      <c r="H28" s="71">
        <v>8.6281552170562506E-2</v>
      </c>
    </row>
    <row r="29" spans="1:8" ht="14.25">
      <c r="A29" s="71">
        <v>28</v>
      </c>
      <c r="B29" s="72">
        <v>75</v>
      </c>
      <c r="C29" s="71">
        <v>768</v>
      </c>
      <c r="D29" s="71">
        <v>532163.24786324799</v>
      </c>
      <c r="E29" s="71">
        <v>493432.411111111</v>
      </c>
      <c r="F29" s="71">
        <v>38730.836752136798</v>
      </c>
      <c r="G29" s="71">
        <v>493432.411111111</v>
      </c>
      <c r="H29" s="71">
        <v>7.2779991680465603E-2</v>
      </c>
    </row>
    <row r="30" spans="1:8" ht="14.25">
      <c r="A30" s="71">
        <v>29</v>
      </c>
      <c r="B30" s="72">
        <v>76</v>
      </c>
      <c r="C30" s="71">
        <v>2673</v>
      </c>
      <c r="D30" s="71">
        <v>507450.79006837599</v>
      </c>
      <c r="E30" s="71">
        <v>486980.11637692299</v>
      </c>
      <c r="F30" s="71">
        <v>20470.673691453001</v>
      </c>
      <c r="G30" s="71">
        <v>486980.11637692299</v>
      </c>
      <c r="H30" s="71">
        <v>4.0340214444625599E-2</v>
      </c>
    </row>
    <row r="31" spans="1:8" ht="14.25">
      <c r="A31" s="71">
        <v>30</v>
      </c>
      <c r="B31" s="72">
        <v>99</v>
      </c>
      <c r="C31" s="71">
        <v>62</v>
      </c>
      <c r="D31" s="71">
        <v>51052.323651766099</v>
      </c>
      <c r="E31" s="71">
        <v>42518.753770516603</v>
      </c>
      <c r="F31" s="71">
        <v>8533.5698812495302</v>
      </c>
      <c r="G31" s="71">
        <v>42518.753770516603</v>
      </c>
      <c r="H31" s="71">
        <v>0.167153407932184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2013-09-16T00:20:01Z</dcterms:modified>
</cp:coreProperties>
</file>