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<sst xmlns="http://schemas.openxmlformats.org/spreadsheetml/2006/main" count="114" uniqueCount="71">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</sst>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4" t="s">
        <v>4</v>
      </c>
      <c r="D2" s="54"/>
      <c r="E2" s="13"/>
      <c r="F2" s="24"/>
      <c r="G2" s="14"/>
      <c r="H2" s="24"/>
      <c r="I2" s="20"/>
      <c r="J2" s="21"/>
      <c r="K2" s="22"/>
      <c r="L2" s="22"/>
    </row>
    <row r="3" spans="1:12">
      <c r="A3" s="55" t="s">
        <v>5</v>
      </c>
      <c r="B3" s="55"/>
      <c r="C3" s="55"/>
      <c r="D3" s="55"/>
      <c r="E3" s="15">
        <f>RA!D7</f>
        <v>19905207.381900001</v>
      </c>
      <c r="F3" s="25">
        <f>RA!I7</f>
        <v>962381.95730000001</v>
      </c>
      <c r="G3" s="16">
        <f>E3-F3</f>
        <v>18942825.424600001</v>
      </c>
      <c r="H3" s="27">
        <f>RA!J7</f>
        <v>4.8348250728354802</v>
      </c>
      <c r="I3" s="20">
        <f>SUM(I4:I39)</f>
        <v>19905210.236116622</v>
      </c>
      <c r="J3" s="21">
        <f>SUM(J4:J39)</f>
        <v>18942826.229498096</v>
      </c>
      <c r="K3" s="22">
        <f>E3-I3</f>
        <v>-2.8542166203260422</v>
      </c>
      <c r="L3" s="22">
        <f>G3-J3</f>
        <v>-0.80489809438586235</v>
      </c>
    </row>
    <row r="4" spans="1:12">
      <c r="A4" s="56">
        <f>RA!A8</f>
        <v>41534</v>
      </c>
      <c r="B4" s="12">
        <v>12</v>
      </c>
      <c r="C4" s="53" t="s">
        <v>6</v>
      </c>
      <c r="D4" s="53"/>
      <c r="E4" s="15">
        <f>RA!D8</f>
        <v>492957.79389999999</v>
      </c>
      <c r="F4" s="25">
        <f>RA!I8</f>
        <v>116665.48450000001</v>
      </c>
      <c r="G4" s="16">
        <f t="shared" ref="G4:G39" si="0">E4-F4</f>
        <v>376292.30939999997</v>
      </c>
      <c r="H4" s="27">
        <f>RA!J8</f>
        <v>23.666424579071901</v>
      </c>
      <c r="I4" s="20">
        <f>VLOOKUP(B4,RMS!B:D,3,FALSE)</f>
        <v>492958.17404102598</v>
      </c>
      <c r="J4" s="21">
        <f>VLOOKUP(B4,RMS!B:E,4,FALSE)</f>
        <v>376292.306064957</v>
      </c>
      <c r="K4" s="22">
        <f t="shared" ref="K4:K39" si="1">E4-I4</f>
        <v>-0.38014102599117905</v>
      </c>
      <c r="L4" s="22">
        <f t="shared" ref="L4:L39" si="2">G4-J4</f>
        <v>3.335042973048985E-3</v>
      </c>
    </row>
    <row r="5" spans="1:12">
      <c r="A5" s="56"/>
      <c r="B5" s="12">
        <v>13</v>
      </c>
      <c r="C5" s="53" t="s">
        <v>7</v>
      </c>
      <c r="D5" s="53"/>
      <c r="E5" s="15">
        <f>RA!D9</f>
        <v>74319.203399999999</v>
      </c>
      <c r="F5" s="25">
        <f>RA!I9</f>
        <v>16583.310600000001</v>
      </c>
      <c r="G5" s="16">
        <f t="shared" si="0"/>
        <v>57735.892800000001</v>
      </c>
      <c r="H5" s="27">
        <f>RA!J9</f>
        <v>22.313628027934399</v>
      </c>
      <c r="I5" s="20">
        <f>VLOOKUP(B5,RMS!B:D,3,FALSE)</f>
        <v>74319.217398865396</v>
      </c>
      <c r="J5" s="21">
        <f>VLOOKUP(B5,RMS!B:E,4,FALSE)</f>
        <v>57735.9064304969</v>
      </c>
      <c r="K5" s="22">
        <f t="shared" si="1"/>
        <v>-1.3998865397297777E-2</v>
      </c>
      <c r="L5" s="22">
        <f t="shared" si="2"/>
        <v>-1.3630496898258571E-2</v>
      </c>
    </row>
    <row r="6" spans="1:12">
      <c r="A6" s="56"/>
      <c r="B6" s="12">
        <v>14</v>
      </c>
      <c r="C6" s="53" t="s">
        <v>8</v>
      </c>
      <c r="D6" s="53"/>
      <c r="E6" s="15">
        <f>RA!D10</f>
        <v>125194.24679999999</v>
      </c>
      <c r="F6" s="25">
        <f>RA!I10</f>
        <v>30686.4584</v>
      </c>
      <c r="G6" s="16">
        <f t="shared" si="0"/>
        <v>94507.78839999999</v>
      </c>
      <c r="H6" s="27">
        <f>RA!J10</f>
        <v>24.511077133617899</v>
      </c>
      <c r="I6" s="20">
        <f>VLOOKUP(B6,RMS!B:D,3,FALSE)</f>
        <v>125196.24485897399</v>
      </c>
      <c r="J6" s="21">
        <f>VLOOKUP(B6,RMS!B:E,4,FALSE)</f>
        <v>94507.788777777794</v>
      </c>
      <c r="K6" s="22">
        <f t="shared" si="1"/>
        <v>-1.9980589740007417</v>
      </c>
      <c r="L6" s="22">
        <f t="shared" si="2"/>
        <v>-3.7777780380565673E-4</v>
      </c>
    </row>
    <row r="7" spans="1:12">
      <c r="A7" s="56"/>
      <c r="B7" s="12">
        <v>15</v>
      </c>
      <c r="C7" s="53" t="s">
        <v>9</v>
      </c>
      <c r="D7" s="53"/>
      <c r="E7" s="15">
        <f>RA!D11</f>
        <v>37306.743399999999</v>
      </c>
      <c r="F7" s="25">
        <f>RA!I11</f>
        <v>9057.0571</v>
      </c>
      <c r="G7" s="16">
        <f t="shared" si="0"/>
        <v>28249.686300000001</v>
      </c>
      <c r="H7" s="27">
        <f>RA!J11</f>
        <v>24.277265380392301</v>
      </c>
      <c r="I7" s="20">
        <f>VLOOKUP(B7,RMS!B:D,3,FALSE)</f>
        <v>37306.760744716703</v>
      </c>
      <c r="J7" s="21">
        <f>VLOOKUP(B7,RMS!B:E,4,FALSE)</f>
        <v>28249.686688238398</v>
      </c>
      <c r="K7" s="22">
        <f t="shared" si="1"/>
        <v>-1.7344716703519225E-2</v>
      </c>
      <c r="L7" s="22">
        <f t="shared" si="2"/>
        <v>-3.8823839713586494E-4</v>
      </c>
    </row>
    <row r="8" spans="1:12">
      <c r="A8" s="56"/>
      <c r="B8" s="12">
        <v>16</v>
      </c>
      <c r="C8" s="53" t="s">
        <v>10</v>
      </c>
      <c r="D8" s="53"/>
      <c r="E8" s="15">
        <f>RA!D12</f>
        <v>109939.63989999999</v>
      </c>
      <c r="F8" s="25">
        <f>RA!I12</f>
        <v>8652.4233999999997</v>
      </c>
      <c r="G8" s="16">
        <f t="shared" si="0"/>
        <v>101287.21649999999</v>
      </c>
      <c r="H8" s="27">
        <f>RA!J12</f>
        <v>7.8701580320530002</v>
      </c>
      <c r="I8" s="20">
        <f>VLOOKUP(B8,RMS!B:D,3,FALSE)</f>
        <v>109939.643577778</v>
      </c>
      <c r="J8" s="21">
        <f>VLOOKUP(B8,RMS!B:E,4,FALSE)</f>
        <v>101287.216033333</v>
      </c>
      <c r="K8" s="22">
        <f t="shared" si="1"/>
        <v>-3.6777780042029917E-3</v>
      </c>
      <c r="L8" s="22">
        <f t="shared" si="2"/>
        <v>4.6666699927300215E-4</v>
      </c>
    </row>
    <row r="9" spans="1:12">
      <c r="A9" s="56"/>
      <c r="B9" s="12">
        <v>17</v>
      </c>
      <c r="C9" s="53" t="s">
        <v>11</v>
      </c>
      <c r="D9" s="53"/>
      <c r="E9" s="15">
        <f>RA!D13</f>
        <v>212040.3357</v>
      </c>
      <c r="F9" s="25">
        <f>RA!I13</f>
        <v>55340.491600000001</v>
      </c>
      <c r="G9" s="16">
        <f t="shared" si="0"/>
        <v>156699.84409999999</v>
      </c>
      <c r="H9" s="27">
        <f>RA!J13</f>
        <v>26.099039796983298</v>
      </c>
      <c r="I9" s="20">
        <f>VLOOKUP(B9,RMS!B:D,3,FALSE)</f>
        <v>212040.44843931601</v>
      </c>
      <c r="J9" s="21">
        <f>VLOOKUP(B9,RMS!B:E,4,FALSE)</f>
        <v>156699.84411111099</v>
      </c>
      <c r="K9" s="22">
        <f t="shared" si="1"/>
        <v>-0.11273931601317599</v>
      </c>
      <c r="L9" s="22">
        <f t="shared" si="2"/>
        <v>-1.1110998457297683E-5</v>
      </c>
    </row>
    <row r="10" spans="1:12">
      <c r="A10" s="56"/>
      <c r="B10" s="12">
        <v>18</v>
      </c>
      <c r="C10" s="53" t="s">
        <v>12</v>
      </c>
      <c r="D10" s="53"/>
      <c r="E10" s="15">
        <f>RA!D14</f>
        <v>115961.56020000001</v>
      </c>
      <c r="F10" s="25">
        <f>RA!I14</f>
        <v>20983.449400000001</v>
      </c>
      <c r="G10" s="16">
        <f t="shared" si="0"/>
        <v>94978.110800000009</v>
      </c>
      <c r="H10" s="27">
        <f>RA!J14</f>
        <v>18.095176853268999</v>
      </c>
      <c r="I10" s="20">
        <f>VLOOKUP(B10,RMS!B:D,3,FALSE)</f>
        <v>115961.54522564101</v>
      </c>
      <c r="J10" s="21">
        <f>VLOOKUP(B10,RMS!B:E,4,FALSE)</f>
        <v>94978.109765811998</v>
      </c>
      <c r="K10" s="22">
        <f t="shared" si="1"/>
        <v>1.4974359000916593E-2</v>
      </c>
      <c r="L10" s="22">
        <f t="shared" si="2"/>
        <v>1.0341880115447566E-3</v>
      </c>
    </row>
    <row r="11" spans="1:12">
      <c r="A11" s="56"/>
      <c r="B11" s="12">
        <v>19</v>
      </c>
      <c r="C11" s="53" t="s">
        <v>13</v>
      </c>
      <c r="D11" s="53"/>
      <c r="E11" s="15">
        <f>RA!D15</f>
        <v>55808.076099999998</v>
      </c>
      <c r="F11" s="25">
        <f>RA!I15</f>
        <v>9777.1429000000007</v>
      </c>
      <c r="G11" s="16">
        <f t="shared" si="0"/>
        <v>46030.933199999999</v>
      </c>
      <c r="H11" s="27">
        <f>RA!J15</f>
        <v>17.519225859857201</v>
      </c>
      <c r="I11" s="20">
        <f>VLOOKUP(B11,RMS!B:D,3,FALSE)</f>
        <v>55808.103190598304</v>
      </c>
      <c r="J11" s="21">
        <f>VLOOKUP(B11,RMS!B:E,4,FALSE)</f>
        <v>46030.932105982902</v>
      </c>
      <c r="K11" s="22">
        <f t="shared" si="1"/>
        <v>-2.7090598305221647E-2</v>
      </c>
      <c r="L11" s="22">
        <f t="shared" si="2"/>
        <v>1.0940170977846719E-3</v>
      </c>
    </row>
    <row r="12" spans="1:12">
      <c r="A12" s="56"/>
      <c r="B12" s="12">
        <v>21</v>
      </c>
      <c r="C12" s="53" t="s">
        <v>14</v>
      </c>
      <c r="D12" s="53"/>
      <c r="E12" s="15">
        <f>RA!D16</f>
        <v>1153674.4865999999</v>
      </c>
      <c r="F12" s="25">
        <f>RA!I16</f>
        <v>80950.727799999993</v>
      </c>
      <c r="G12" s="16">
        <f t="shared" si="0"/>
        <v>1072723.7588</v>
      </c>
      <c r="H12" s="27">
        <f>RA!J16</f>
        <v>7.0167736861868502</v>
      </c>
      <c r="I12" s="20">
        <f>VLOOKUP(B12,RMS!B:D,3,FALSE)</f>
        <v>1153674.2083000001</v>
      </c>
      <c r="J12" s="21">
        <f>VLOOKUP(B12,RMS!B:E,4,FALSE)</f>
        <v>1072723.7588</v>
      </c>
      <c r="K12" s="22">
        <f t="shared" si="1"/>
        <v>0.27829999988898635</v>
      </c>
      <c r="L12" s="22">
        <f t="shared" si="2"/>
        <v>0</v>
      </c>
    </row>
    <row r="13" spans="1:12">
      <c r="A13" s="56"/>
      <c r="B13" s="12">
        <v>22</v>
      </c>
      <c r="C13" s="53" t="s">
        <v>15</v>
      </c>
      <c r="D13" s="53"/>
      <c r="E13" s="15">
        <f>RA!D17</f>
        <v>3701902.2825000002</v>
      </c>
      <c r="F13" s="25">
        <f>RA!I17</f>
        <v>-808276.70369999995</v>
      </c>
      <c r="G13" s="16">
        <f t="shared" si="0"/>
        <v>4510178.9862000002</v>
      </c>
      <c r="H13" s="27">
        <f>RA!J17</f>
        <v>-21.834090746289199</v>
      </c>
      <c r="I13" s="20">
        <f>VLOOKUP(B13,RMS!B:D,3,FALSE)</f>
        <v>3701902.3378829099</v>
      </c>
      <c r="J13" s="21">
        <f>VLOOKUP(B13,RMS!B:E,4,FALSE)</f>
        <v>4510178.9792358996</v>
      </c>
      <c r="K13" s="22">
        <f t="shared" si="1"/>
        <v>-5.5382909718900919E-2</v>
      </c>
      <c r="L13" s="22">
        <f t="shared" si="2"/>
        <v>6.9641005247831345E-3</v>
      </c>
    </row>
    <row r="14" spans="1:12">
      <c r="A14" s="56"/>
      <c r="B14" s="12">
        <v>23</v>
      </c>
      <c r="C14" s="53" t="s">
        <v>16</v>
      </c>
      <c r="D14" s="53"/>
      <c r="E14" s="15">
        <f>RA!D18</f>
        <v>1397482.2235999999</v>
      </c>
      <c r="F14" s="25">
        <f>RA!I18</f>
        <v>198682.6532</v>
      </c>
      <c r="G14" s="16">
        <f t="shared" si="0"/>
        <v>1198799.5703999999</v>
      </c>
      <c r="H14" s="27">
        <f>RA!J18</f>
        <v>14.217186440352799</v>
      </c>
      <c r="I14" s="20">
        <f>VLOOKUP(B14,RMS!B:D,3,FALSE)</f>
        <v>1397482.1734</v>
      </c>
      <c r="J14" s="21">
        <f>VLOOKUP(B14,RMS!B:E,4,FALSE)</f>
        <v>1198799.5696</v>
      </c>
      <c r="K14" s="22">
        <f t="shared" si="1"/>
        <v>5.0199999939650297E-2</v>
      </c>
      <c r="L14" s="22">
        <f t="shared" si="2"/>
        <v>7.9999980516731739E-4</v>
      </c>
    </row>
    <row r="15" spans="1:12">
      <c r="A15" s="56"/>
      <c r="B15" s="12">
        <v>24</v>
      </c>
      <c r="C15" s="53" t="s">
        <v>17</v>
      </c>
      <c r="D15" s="53"/>
      <c r="E15" s="15">
        <f>RA!D19</f>
        <v>752306.03480000002</v>
      </c>
      <c r="F15" s="25">
        <f>RA!I19</f>
        <v>51643.395199999999</v>
      </c>
      <c r="G15" s="16">
        <f t="shared" si="0"/>
        <v>700662.63959999999</v>
      </c>
      <c r="H15" s="27">
        <f>RA!J19</f>
        <v>6.86467910811447</v>
      </c>
      <c r="I15" s="20">
        <f>VLOOKUP(B15,RMS!B:D,3,FALSE)</f>
        <v>752306.03731709404</v>
      </c>
      <c r="J15" s="21">
        <f>VLOOKUP(B15,RMS!B:E,4,FALSE)</f>
        <v>700662.64049316198</v>
      </c>
      <c r="K15" s="22">
        <f t="shared" si="1"/>
        <v>-2.5170940207317472E-3</v>
      </c>
      <c r="L15" s="22">
        <f t="shared" si="2"/>
        <v>-8.9316198136657476E-4</v>
      </c>
    </row>
    <row r="16" spans="1:12">
      <c r="A16" s="56"/>
      <c r="B16" s="12">
        <v>25</v>
      </c>
      <c r="C16" s="53" t="s">
        <v>18</v>
      </c>
      <c r="D16" s="53"/>
      <c r="E16" s="15">
        <f>RA!D20</f>
        <v>1286912.6507000001</v>
      </c>
      <c r="F16" s="25">
        <f>RA!I20</f>
        <v>29064.5569</v>
      </c>
      <c r="G16" s="16">
        <f t="shared" si="0"/>
        <v>1257848.0938000001</v>
      </c>
      <c r="H16" s="27">
        <f>RA!J20</f>
        <v>2.25847161298715</v>
      </c>
      <c r="I16" s="20">
        <f>VLOOKUP(B16,RMS!B:D,3,FALSE)</f>
        <v>1286912.5851</v>
      </c>
      <c r="J16" s="21">
        <f>VLOOKUP(B16,RMS!B:E,4,FALSE)</f>
        <v>1257848.0937999999</v>
      </c>
      <c r="K16" s="22">
        <f t="shared" si="1"/>
        <v>6.5600000089034438E-2</v>
      </c>
      <c r="L16" s="22">
        <f t="shared" si="2"/>
        <v>0</v>
      </c>
    </row>
    <row r="17" spans="1:12">
      <c r="A17" s="56"/>
      <c r="B17" s="12">
        <v>26</v>
      </c>
      <c r="C17" s="53" t="s">
        <v>19</v>
      </c>
      <c r="D17" s="53"/>
      <c r="E17" s="15">
        <f>RA!D21</f>
        <v>368368.36690000002</v>
      </c>
      <c r="F17" s="25">
        <f>RA!I21</f>
        <v>49523.519099999998</v>
      </c>
      <c r="G17" s="16">
        <f t="shared" si="0"/>
        <v>318844.84780000005</v>
      </c>
      <c r="H17" s="27">
        <f>RA!J21</f>
        <v>13.4440205918778</v>
      </c>
      <c r="I17" s="20">
        <f>VLOOKUP(B17,RMS!B:D,3,FALSE)</f>
        <v>368368.36821275199</v>
      </c>
      <c r="J17" s="21">
        <f>VLOOKUP(B17,RMS!B:E,4,FALSE)</f>
        <v>318844.84755956399</v>
      </c>
      <c r="K17" s="22">
        <f t="shared" si="1"/>
        <v>-1.3127519632689655E-3</v>
      </c>
      <c r="L17" s="22">
        <f t="shared" si="2"/>
        <v>2.4043605662882328E-4</v>
      </c>
    </row>
    <row r="18" spans="1:12">
      <c r="A18" s="56"/>
      <c r="B18" s="12">
        <v>27</v>
      </c>
      <c r="C18" s="53" t="s">
        <v>20</v>
      </c>
      <c r="D18" s="53"/>
      <c r="E18" s="15">
        <f>RA!D22</f>
        <v>1077689.2279999999</v>
      </c>
      <c r="F18" s="25">
        <f>RA!I22</f>
        <v>141125.15839999999</v>
      </c>
      <c r="G18" s="16">
        <f t="shared" si="0"/>
        <v>936564.06959999993</v>
      </c>
      <c r="H18" s="27">
        <f>RA!J22</f>
        <v>13.0951627550276</v>
      </c>
      <c r="I18" s="20">
        <f>VLOOKUP(B18,RMS!B:D,3,FALSE)</f>
        <v>1077689.58043982</v>
      </c>
      <c r="J18" s="21">
        <f>VLOOKUP(B18,RMS!B:E,4,FALSE)</f>
        <v>936564.07150884997</v>
      </c>
      <c r="K18" s="22">
        <f t="shared" si="1"/>
        <v>-0.35243982006795704</v>
      </c>
      <c r="L18" s="22">
        <f t="shared" si="2"/>
        <v>-1.908850041218102E-3</v>
      </c>
    </row>
    <row r="19" spans="1:12">
      <c r="A19" s="56"/>
      <c r="B19" s="12">
        <v>29</v>
      </c>
      <c r="C19" s="53" t="s">
        <v>21</v>
      </c>
      <c r="D19" s="53"/>
      <c r="E19" s="15">
        <f>RA!D23</f>
        <v>2218167.1184</v>
      </c>
      <c r="F19" s="25">
        <f>RA!I23</f>
        <v>180004.95120000001</v>
      </c>
      <c r="G19" s="16">
        <f t="shared" si="0"/>
        <v>2038162.1672</v>
      </c>
      <c r="H19" s="27">
        <f>RA!J23</f>
        <v>8.1150310861086297</v>
      </c>
      <c r="I19" s="20">
        <f>VLOOKUP(B19,RMS!B:D,3,FALSE)</f>
        <v>2218167.6789666698</v>
      </c>
      <c r="J19" s="21">
        <f>VLOOKUP(B19,RMS!B:E,4,FALSE)</f>
        <v>2038162.1984871801</v>
      </c>
      <c r="K19" s="22">
        <f t="shared" si="1"/>
        <v>-0.56056666979566216</v>
      </c>
      <c r="L19" s="22">
        <f t="shared" si="2"/>
        <v>-3.1287180026993155E-2</v>
      </c>
    </row>
    <row r="20" spans="1:12">
      <c r="A20" s="56"/>
      <c r="B20" s="12">
        <v>31</v>
      </c>
      <c r="C20" s="53" t="s">
        <v>22</v>
      </c>
      <c r="D20" s="53"/>
      <c r="E20" s="15">
        <f>RA!D24</f>
        <v>337997.0808</v>
      </c>
      <c r="F20" s="25">
        <f>RA!I24</f>
        <v>54271.833700000003</v>
      </c>
      <c r="G20" s="16">
        <f t="shared" si="0"/>
        <v>283725.24709999998</v>
      </c>
      <c r="H20" s="27">
        <f>RA!J24</f>
        <v>16.056894210904101</v>
      </c>
      <c r="I20" s="20">
        <f>VLOOKUP(B20,RMS!B:D,3,FALSE)</f>
        <v>337997.10202355299</v>
      </c>
      <c r="J20" s="21">
        <f>VLOOKUP(B20,RMS!B:E,4,FALSE)</f>
        <v>283725.24429367698</v>
      </c>
      <c r="K20" s="22">
        <f t="shared" si="1"/>
        <v>-2.1223552990704775E-2</v>
      </c>
      <c r="L20" s="22">
        <f t="shared" si="2"/>
        <v>2.80632299836725E-3</v>
      </c>
    </row>
    <row r="21" spans="1:12">
      <c r="A21" s="56"/>
      <c r="B21" s="12">
        <v>32</v>
      </c>
      <c r="C21" s="53" t="s">
        <v>23</v>
      </c>
      <c r="D21" s="53"/>
      <c r="E21" s="15">
        <f>RA!D25</f>
        <v>295127.14850000001</v>
      </c>
      <c r="F21" s="25">
        <f>RA!I25</f>
        <v>28354.1443</v>
      </c>
      <c r="G21" s="16">
        <f t="shared" si="0"/>
        <v>266773.00420000002</v>
      </c>
      <c r="H21" s="27">
        <f>RA!J25</f>
        <v>9.6074334211920203</v>
      </c>
      <c r="I21" s="20">
        <f>VLOOKUP(B21,RMS!B:D,3,FALSE)</f>
        <v>295127.14697371598</v>
      </c>
      <c r="J21" s="21">
        <f>VLOOKUP(B21,RMS!B:E,4,FALSE)</f>
        <v>266773.005675113</v>
      </c>
      <c r="K21" s="22">
        <f t="shared" si="1"/>
        <v>1.5262840315699577E-3</v>
      </c>
      <c r="L21" s="22">
        <f t="shared" si="2"/>
        <v>-1.4751129783689976E-3</v>
      </c>
    </row>
    <row r="22" spans="1:12">
      <c r="A22" s="56"/>
      <c r="B22" s="12">
        <v>33</v>
      </c>
      <c r="C22" s="53" t="s">
        <v>24</v>
      </c>
      <c r="D22" s="53"/>
      <c r="E22" s="15">
        <f>RA!D26</f>
        <v>512426.56400000001</v>
      </c>
      <c r="F22" s="25">
        <f>RA!I26</f>
        <v>95593.503800000006</v>
      </c>
      <c r="G22" s="16">
        <f t="shared" si="0"/>
        <v>416833.06020000001</v>
      </c>
      <c r="H22" s="27">
        <f>RA!J26</f>
        <v>18.655064064945702</v>
      </c>
      <c r="I22" s="20">
        <f>VLOOKUP(B22,RMS!B:D,3,FALSE)</f>
        <v>512426.545138961</v>
      </c>
      <c r="J22" s="21">
        <f>VLOOKUP(B22,RMS!B:E,4,FALSE)</f>
        <v>416833.45941929601</v>
      </c>
      <c r="K22" s="22">
        <f t="shared" si="1"/>
        <v>1.8861039017792791E-2</v>
      </c>
      <c r="L22" s="22">
        <f t="shared" si="2"/>
        <v>-0.3992192959995009</v>
      </c>
    </row>
    <row r="23" spans="1:12">
      <c r="A23" s="56"/>
      <c r="B23" s="12">
        <v>34</v>
      </c>
      <c r="C23" s="53" t="s">
        <v>25</v>
      </c>
      <c r="D23" s="53"/>
      <c r="E23" s="15">
        <f>RA!D27</f>
        <v>415261.30709999998</v>
      </c>
      <c r="F23" s="25">
        <f>RA!I27</f>
        <v>107796.4005</v>
      </c>
      <c r="G23" s="16">
        <f t="shared" si="0"/>
        <v>307464.90659999999</v>
      </c>
      <c r="H23" s="27">
        <f>RA!J27</f>
        <v>25.9586912281335</v>
      </c>
      <c r="I23" s="20">
        <f>VLOOKUP(B23,RMS!B:D,3,FALSE)</f>
        <v>415261.27960269299</v>
      </c>
      <c r="J23" s="21">
        <f>VLOOKUP(B23,RMS!B:E,4,FALSE)</f>
        <v>307464.90831408597</v>
      </c>
      <c r="K23" s="22">
        <f t="shared" si="1"/>
        <v>2.7497306989971548E-2</v>
      </c>
      <c r="L23" s="22">
        <f t="shared" si="2"/>
        <v>-1.7140859854407609E-3</v>
      </c>
    </row>
    <row r="24" spans="1:12">
      <c r="A24" s="56"/>
      <c r="B24" s="12">
        <v>35</v>
      </c>
      <c r="C24" s="53" t="s">
        <v>26</v>
      </c>
      <c r="D24" s="53"/>
      <c r="E24" s="15">
        <f>RA!D28</f>
        <v>1100885.9701</v>
      </c>
      <c r="F24" s="25">
        <f>RA!I28</f>
        <v>46568.1005</v>
      </c>
      <c r="G24" s="16">
        <f t="shared" si="0"/>
        <v>1054317.8696000001</v>
      </c>
      <c r="H24" s="27">
        <f>RA!J28</f>
        <v>4.2300566784196496</v>
      </c>
      <c r="I24" s="20">
        <f>VLOOKUP(B24,RMS!B:D,3,FALSE)</f>
        <v>1100885.9693062201</v>
      </c>
      <c r="J24" s="21">
        <f>VLOOKUP(B24,RMS!B:E,4,FALSE)</f>
        <v>1054317.88777761</v>
      </c>
      <c r="K24" s="22">
        <f t="shared" si="1"/>
        <v>7.9377996735274792E-4</v>
      </c>
      <c r="L24" s="22">
        <f t="shared" si="2"/>
        <v>-1.8177609890699387E-2</v>
      </c>
    </row>
    <row r="25" spans="1:12">
      <c r="A25" s="56"/>
      <c r="B25" s="12">
        <v>36</v>
      </c>
      <c r="C25" s="53" t="s">
        <v>27</v>
      </c>
      <c r="D25" s="53"/>
      <c r="E25" s="15">
        <f>RA!D29</f>
        <v>677450.52960000001</v>
      </c>
      <c r="F25" s="25">
        <f>RA!I29</f>
        <v>87131.122199999998</v>
      </c>
      <c r="G25" s="16">
        <f t="shared" si="0"/>
        <v>590319.40740000003</v>
      </c>
      <c r="H25" s="27">
        <f>RA!J29</f>
        <v>12.8616213867965</v>
      </c>
      <c r="I25" s="20">
        <f>VLOOKUP(B25,RMS!B:D,3,FALSE)</f>
        <v>677450.53030708001</v>
      </c>
      <c r="J25" s="21">
        <f>VLOOKUP(B25,RMS!B:E,4,FALSE)</f>
        <v>590319.72786433797</v>
      </c>
      <c r="K25" s="22">
        <f t="shared" si="1"/>
        <v>-7.0708000566810369E-4</v>
      </c>
      <c r="L25" s="22">
        <f t="shared" si="2"/>
        <v>-0.32046433794312179</v>
      </c>
    </row>
    <row r="26" spans="1:12">
      <c r="A26" s="56"/>
      <c r="B26" s="12">
        <v>37</v>
      </c>
      <c r="C26" s="53" t="s">
        <v>28</v>
      </c>
      <c r="D26" s="53"/>
      <c r="E26" s="15">
        <f>RA!D30</f>
        <v>1487184.8870000001</v>
      </c>
      <c r="F26" s="25">
        <f>RA!I30</f>
        <v>234565.48550000001</v>
      </c>
      <c r="G26" s="16">
        <f t="shared" si="0"/>
        <v>1252619.4015000002</v>
      </c>
      <c r="H26" s="27">
        <f>RA!J30</f>
        <v>15.7724495152162</v>
      </c>
      <c r="I26" s="20">
        <f>VLOOKUP(B26,RMS!B:D,3,FALSE)</f>
        <v>1487184.83601239</v>
      </c>
      <c r="J26" s="21">
        <f>VLOOKUP(B26,RMS!B:E,4,FALSE)</f>
        <v>1252619.4439530701</v>
      </c>
      <c r="K26" s="22">
        <f t="shared" si="1"/>
        <v>5.0987610127776861E-2</v>
      </c>
      <c r="L26" s="22">
        <f t="shared" si="2"/>
        <v>-4.2453069938346744E-2</v>
      </c>
    </row>
    <row r="27" spans="1:12">
      <c r="A27" s="56"/>
      <c r="B27" s="12">
        <v>38</v>
      </c>
      <c r="C27" s="53" t="s">
        <v>29</v>
      </c>
      <c r="D27" s="53"/>
      <c r="E27" s="15">
        <f>RA!D31</f>
        <v>782710.36939999997</v>
      </c>
      <c r="F27" s="25">
        <f>RA!I31</f>
        <v>15539.5687</v>
      </c>
      <c r="G27" s="16">
        <f t="shared" si="0"/>
        <v>767170.80070000002</v>
      </c>
      <c r="H27" s="27">
        <f>RA!J31</f>
        <v>1.985353626005</v>
      </c>
      <c r="I27" s="20">
        <f>VLOOKUP(B27,RMS!B:D,3,FALSE)</f>
        <v>782710.27008761105</v>
      </c>
      <c r="J27" s="21">
        <f>VLOOKUP(B27,RMS!B:E,4,FALSE)</f>
        <v>767170.77310885</v>
      </c>
      <c r="K27" s="22">
        <f t="shared" si="1"/>
        <v>9.9312388920225203E-2</v>
      </c>
      <c r="L27" s="22">
        <f t="shared" si="2"/>
        <v>2.7591150021180511E-2</v>
      </c>
    </row>
    <row r="28" spans="1:12">
      <c r="A28" s="56"/>
      <c r="B28" s="12">
        <v>39</v>
      </c>
      <c r="C28" s="53" t="s">
        <v>30</v>
      </c>
      <c r="D28" s="53"/>
      <c r="E28" s="15">
        <f>RA!D32</f>
        <v>105708.01</v>
      </c>
      <c r="F28" s="25">
        <f>RA!I32</f>
        <v>26261.6528</v>
      </c>
      <c r="G28" s="16">
        <f t="shared" si="0"/>
        <v>79446.357199999999</v>
      </c>
      <c r="H28" s="27">
        <f>RA!J32</f>
        <v>24.843578835700299</v>
      </c>
      <c r="I28" s="20">
        <f>VLOOKUP(B28,RMS!B:D,3,FALSE)</f>
        <v>105707.93181951399</v>
      </c>
      <c r="J28" s="21">
        <f>VLOOKUP(B28,RMS!B:E,4,FALSE)</f>
        <v>79446.362688779496</v>
      </c>
      <c r="K28" s="22">
        <f t="shared" si="1"/>
        <v>7.8180486001656391E-2</v>
      </c>
      <c r="L28" s="22">
        <f t="shared" si="2"/>
        <v>-5.4887794976821169E-3</v>
      </c>
    </row>
    <row r="29" spans="1:12">
      <c r="A29" s="56"/>
      <c r="B29" s="12">
        <v>40</v>
      </c>
      <c r="C29" s="53" t="s">
        <v>31</v>
      </c>
      <c r="D29" s="53"/>
      <c r="E29" s="15">
        <f>RA!D33</f>
        <v>108.35680000000001</v>
      </c>
      <c r="F29" s="25">
        <f>RA!I33</f>
        <v>21.8889</v>
      </c>
      <c r="G29" s="16">
        <f t="shared" si="0"/>
        <v>86.467900000000014</v>
      </c>
      <c r="H29" s="27">
        <f>RA!J33</f>
        <v>20.200762665564099</v>
      </c>
      <c r="I29" s="20">
        <f>VLOOKUP(B29,RMS!B:D,3,FALSE)</f>
        <v>108.3566</v>
      </c>
      <c r="J29" s="21">
        <f>VLOOKUP(B29,RMS!B:E,4,FALSE)</f>
        <v>86.4679</v>
      </c>
      <c r="K29" s="22">
        <f t="shared" si="1"/>
        <v>2.0000000000663931E-4</v>
      </c>
      <c r="L29" s="22">
        <f t="shared" si="2"/>
        <v>0</v>
      </c>
    </row>
    <row r="30" spans="1:12">
      <c r="A30" s="56"/>
      <c r="B30" s="12">
        <v>41</v>
      </c>
      <c r="C30" s="53" t="s">
        <v>40</v>
      </c>
      <c r="D30" s="53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6"/>
      <c r="B31" s="12">
        <v>42</v>
      </c>
      <c r="C31" s="53" t="s">
        <v>32</v>
      </c>
      <c r="D31" s="53"/>
      <c r="E31" s="15">
        <f>RA!D35</f>
        <v>251461.8928</v>
      </c>
      <c r="F31" s="25">
        <f>RA!I35</f>
        <v>24203.862000000001</v>
      </c>
      <c r="G31" s="16">
        <f t="shared" si="0"/>
        <v>227258.03080000001</v>
      </c>
      <c r="H31" s="27">
        <f>RA!J35</f>
        <v>9.6252604044663403</v>
      </c>
      <c r="I31" s="20">
        <f>VLOOKUP(B31,RMS!B:D,3,FALSE)</f>
        <v>251461.89249999999</v>
      </c>
      <c r="J31" s="21">
        <f>VLOOKUP(B31,RMS!B:E,4,FALSE)</f>
        <v>227258.0386</v>
      </c>
      <c r="K31" s="22">
        <f t="shared" si="1"/>
        <v>3.0000001424923539E-4</v>
      </c>
      <c r="L31" s="22">
        <f t="shared" si="2"/>
        <v>-7.7999999921303242E-3</v>
      </c>
    </row>
    <row r="32" spans="1:12">
      <c r="A32" s="56"/>
      <c r="B32" s="12">
        <v>71</v>
      </c>
      <c r="C32" s="53" t="s">
        <v>41</v>
      </c>
      <c r="D32" s="53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6"/>
      <c r="B33" s="12">
        <v>72</v>
      </c>
      <c r="C33" s="53" t="s">
        <v>42</v>
      </c>
      <c r="D33" s="53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6"/>
      <c r="B34" s="12">
        <v>73</v>
      </c>
      <c r="C34" s="53" t="s">
        <v>43</v>
      </c>
      <c r="D34" s="53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6"/>
      <c r="B35" s="12">
        <v>75</v>
      </c>
      <c r="C35" s="53" t="s">
        <v>33</v>
      </c>
      <c r="D35" s="53"/>
      <c r="E35" s="15">
        <f>RA!D39</f>
        <v>321552.13630000001</v>
      </c>
      <c r="F35" s="25">
        <f>RA!I39</f>
        <v>17378.9715</v>
      </c>
      <c r="G35" s="16">
        <f t="shared" si="0"/>
        <v>304173.16480000003</v>
      </c>
      <c r="H35" s="27">
        <f>RA!J39</f>
        <v>5.4047134315369201</v>
      </c>
      <c r="I35" s="20">
        <f>VLOOKUP(B35,RMS!B:D,3,FALSE)</f>
        <v>321552.13675213698</v>
      </c>
      <c r="J35" s="21">
        <f>VLOOKUP(B35,RMS!B:E,4,FALSE)</f>
        <v>304173.16495726502</v>
      </c>
      <c r="K35" s="22">
        <f t="shared" si="1"/>
        <v>-4.5213697012513876E-4</v>
      </c>
      <c r="L35" s="22">
        <f t="shared" si="2"/>
        <v>-1.5726499259471893E-4</v>
      </c>
    </row>
    <row r="36" spans="1:12">
      <c r="A36" s="56"/>
      <c r="B36" s="12">
        <v>76</v>
      </c>
      <c r="C36" s="53" t="s">
        <v>34</v>
      </c>
      <c r="D36" s="53"/>
      <c r="E36" s="15">
        <f>RA!D40</f>
        <v>358325.07900000003</v>
      </c>
      <c r="F36" s="25">
        <f>RA!I40</f>
        <v>25251.8357</v>
      </c>
      <c r="G36" s="16">
        <f t="shared" si="0"/>
        <v>333073.24330000003</v>
      </c>
      <c r="H36" s="27">
        <f>RA!J40</f>
        <v>7.0471862506726701</v>
      </c>
      <c r="I36" s="20">
        <f>VLOOKUP(B36,RMS!B:D,3,FALSE)</f>
        <v>358325.07221880299</v>
      </c>
      <c r="J36" s="21">
        <f>VLOOKUP(B36,RMS!B:E,4,FALSE)</f>
        <v>333073.24620598298</v>
      </c>
      <c r="K36" s="22">
        <f t="shared" si="1"/>
        <v>6.7811970366165042E-3</v>
      </c>
      <c r="L36" s="22">
        <f t="shared" si="2"/>
        <v>-2.9059829539619386E-3</v>
      </c>
    </row>
    <row r="37" spans="1:12">
      <c r="A37" s="56"/>
      <c r="B37" s="12">
        <v>77</v>
      </c>
      <c r="C37" s="53" t="s">
        <v>44</v>
      </c>
      <c r="D37" s="53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6"/>
      <c r="B38" s="12">
        <v>78</v>
      </c>
      <c r="C38" s="53" t="s">
        <v>45</v>
      </c>
      <c r="D38" s="53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6"/>
      <c r="B39" s="12">
        <v>99</v>
      </c>
      <c r="C39" s="53" t="s">
        <v>35</v>
      </c>
      <c r="D39" s="53"/>
      <c r="E39" s="15">
        <f>RA!D43</f>
        <v>78978.059599999993</v>
      </c>
      <c r="F39" s="25">
        <f>RA!I43</f>
        <v>8979.5112000000008</v>
      </c>
      <c r="G39" s="16">
        <f t="shared" si="0"/>
        <v>69998.5484</v>
      </c>
      <c r="H39" s="27">
        <f>RA!J43</f>
        <v>11.369627521210999</v>
      </c>
      <c r="I39" s="20">
        <f>VLOOKUP(B39,RMS!B:D,3,FALSE)</f>
        <v>78978.059677785306</v>
      </c>
      <c r="J39" s="21">
        <f>VLOOKUP(B39,RMS!B:E,4,FALSE)</f>
        <v>69998.549277664293</v>
      </c>
      <c r="K39" s="22">
        <f t="shared" si="1"/>
        <v>-7.7785312896594405E-5</v>
      </c>
      <c r="L39" s="22">
        <f t="shared" si="2"/>
        <v>-8.7766429351177067E-4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30" t="s">
        <v>54</v>
      </c>
      <c r="W1" s="57"/>
    </row>
    <row r="2" spans="1:23" ht="12.7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30"/>
      <c r="W2" s="57"/>
    </row>
    <row r="3" spans="1:23" ht="23.2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31" t="s">
        <v>55</v>
      </c>
      <c r="W3" s="57"/>
    </row>
    <row r="4" spans="1:23" ht="12.75" thickTop="1" thickBo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57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58" t="s">
        <v>4</v>
      </c>
      <c r="C6" s="59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0" t="s">
        <v>5</v>
      </c>
      <c r="B7" s="61"/>
      <c r="C7" s="62"/>
      <c r="D7" s="39">
        <v>19905207.381900001</v>
      </c>
      <c r="E7" s="39">
        <v>17207343</v>
      </c>
      <c r="F7" s="40">
        <v>115.67856456339599</v>
      </c>
      <c r="G7" s="41"/>
      <c r="H7" s="41"/>
      <c r="I7" s="39">
        <v>962381.95730000001</v>
      </c>
      <c r="J7" s="40">
        <v>4.8348250728354802</v>
      </c>
      <c r="K7" s="41"/>
      <c r="L7" s="41"/>
      <c r="M7" s="41"/>
      <c r="N7" s="39">
        <v>296055740.87269998</v>
      </c>
      <c r="O7" s="39">
        <v>2288799828.9987001</v>
      </c>
      <c r="P7" s="39">
        <v>960958</v>
      </c>
      <c r="Q7" s="39">
        <v>897052</v>
      </c>
      <c r="R7" s="40">
        <v>7.1240017301115204</v>
      </c>
      <c r="S7" s="39">
        <v>20.713920256556499</v>
      </c>
      <c r="T7" s="39">
        <v>19.0710224887743</v>
      </c>
      <c r="U7" s="42">
        <v>7.9313705345665104</v>
      </c>
    </row>
    <row r="8" spans="1:23" ht="12" thickBot="1">
      <c r="A8" s="63">
        <v>41534</v>
      </c>
      <c r="B8" s="66" t="s">
        <v>6</v>
      </c>
      <c r="C8" s="67"/>
      <c r="D8" s="43">
        <v>492957.79389999999</v>
      </c>
      <c r="E8" s="43">
        <v>474284</v>
      </c>
      <c r="F8" s="44">
        <v>103.93725993286699</v>
      </c>
      <c r="G8" s="45"/>
      <c r="H8" s="45"/>
      <c r="I8" s="43">
        <v>116665.48450000001</v>
      </c>
      <c r="J8" s="44">
        <v>23.666424579071901</v>
      </c>
      <c r="K8" s="45"/>
      <c r="L8" s="45"/>
      <c r="M8" s="45"/>
      <c r="N8" s="43">
        <v>10879554.1403</v>
      </c>
      <c r="O8" s="43">
        <v>73872919.842899993</v>
      </c>
      <c r="P8" s="43">
        <v>21421</v>
      </c>
      <c r="Q8" s="43">
        <v>22020</v>
      </c>
      <c r="R8" s="44">
        <v>-2.7202543142597602</v>
      </c>
      <c r="S8" s="43">
        <v>23.012828247980998</v>
      </c>
      <c r="T8" s="43">
        <v>22.341278587647601</v>
      </c>
      <c r="U8" s="46">
        <v>2.9181535320078602</v>
      </c>
    </row>
    <row r="9" spans="1:23" ht="12" thickBot="1">
      <c r="A9" s="64"/>
      <c r="B9" s="66" t="s">
        <v>7</v>
      </c>
      <c r="C9" s="67"/>
      <c r="D9" s="43">
        <v>74319.203399999999</v>
      </c>
      <c r="E9" s="43">
        <v>101434</v>
      </c>
      <c r="F9" s="44">
        <v>73.268532641914902</v>
      </c>
      <c r="G9" s="45"/>
      <c r="H9" s="45"/>
      <c r="I9" s="43">
        <v>16583.310600000001</v>
      </c>
      <c r="J9" s="44">
        <v>22.313628027934399</v>
      </c>
      <c r="K9" s="45"/>
      <c r="L9" s="45"/>
      <c r="M9" s="45"/>
      <c r="N9" s="43">
        <v>2091418.8769</v>
      </c>
      <c r="O9" s="43">
        <v>16092851.6065</v>
      </c>
      <c r="P9" s="43">
        <v>4956</v>
      </c>
      <c r="Q9" s="43">
        <v>4751</v>
      </c>
      <c r="R9" s="44">
        <v>4.3148810776678701</v>
      </c>
      <c r="S9" s="43">
        <v>14.9958037530266</v>
      </c>
      <c r="T9" s="43">
        <v>14.391412607872001</v>
      </c>
      <c r="U9" s="46">
        <v>4.0304018051224402</v>
      </c>
    </row>
    <row r="10" spans="1:23" ht="12" thickBot="1">
      <c r="A10" s="64"/>
      <c r="B10" s="66" t="s">
        <v>8</v>
      </c>
      <c r="C10" s="67"/>
      <c r="D10" s="43">
        <v>125194.24679999999</v>
      </c>
      <c r="E10" s="43">
        <v>85164</v>
      </c>
      <c r="F10" s="44">
        <v>147.00371847259399</v>
      </c>
      <c r="G10" s="45"/>
      <c r="H10" s="45"/>
      <c r="I10" s="43">
        <v>30686.4584</v>
      </c>
      <c r="J10" s="44">
        <v>24.511077133617899</v>
      </c>
      <c r="K10" s="45"/>
      <c r="L10" s="45"/>
      <c r="M10" s="45"/>
      <c r="N10" s="43">
        <v>2063459.6015000001</v>
      </c>
      <c r="O10" s="43">
        <v>21443732.870900001</v>
      </c>
      <c r="P10" s="43">
        <v>85776</v>
      </c>
      <c r="Q10" s="43">
        <v>78785</v>
      </c>
      <c r="R10" s="44">
        <v>8.8735165323348397</v>
      </c>
      <c r="S10" s="43">
        <v>1.4595486709569101</v>
      </c>
      <c r="T10" s="43">
        <v>1.3111456279748701</v>
      </c>
      <c r="U10" s="46">
        <v>10.1677351317614</v>
      </c>
    </row>
    <row r="11" spans="1:23" ht="12" thickBot="1">
      <c r="A11" s="64"/>
      <c r="B11" s="66" t="s">
        <v>9</v>
      </c>
      <c r="C11" s="67"/>
      <c r="D11" s="43">
        <v>37306.743399999999</v>
      </c>
      <c r="E11" s="43">
        <v>41910</v>
      </c>
      <c r="F11" s="44">
        <v>89.016328799809102</v>
      </c>
      <c r="G11" s="45"/>
      <c r="H11" s="45"/>
      <c r="I11" s="43">
        <v>9057.0571</v>
      </c>
      <c r="J11" s="44">
        <v>24.277265380392301</v>
      </c>
      <c r="K11" s="45"/>
      <c r="L11" s="45"/>
      <c r="M11" s="45"/>
      <c r="N11" s="43">
        <v>897056.56149999995</v>
      </c>
      <c r="O11" s="43">
        <v>7244176.2189999996</v>
      </c>
      <c r="P11" s="43">
        <v>1920</v>
      </c>
      <c r="Q11" s="43">
        <v>1945</v>
      </c>
      <c r="R11" s="44">
        <v>-1.2853470437018</v>
      </c>
      <c r="S11" s="43">
        <v>19.4305955208333</v>
      </c>
      <c r="T11" s="43">
        <v>18.756125758354798</v>
      </c>
      <c r="U11" s="46">
        <v>3.4711739110384698</v>
      </c>
    </row>
    <row r="12" spans="1:23" ht="12" thickBot="1">
      <c r="A12" s="64"/>
      <c r="B12" s="66" t="s">
        <v>10</v>
      </c>
      <c r="C12" s="67"/>
      <c r="D12" s="43">
        <v>109939.63989999999</v>
      </c>
      <c r="E12" s="43">
        <v>156932</v>
      </c>
      <c r="F12" s="44">
        <v>70.055590892870796</v>
      </c>
      <c r="G12" s="45"/>
      <c r="H12" s="45"/>
      <c r="I12" s="43">
        <v>8652.4233999999997</v>
      </c>
      <c r="J12" s="44">
        <v>7.8701580320530002</v>
      </c>
      <c r="K12" s="45"/>
      <c r="L12" s="45"/>
      <c r="M12" s="45"/>
      <c r="N12" s="43">
        <v>3404104.0011999998</v>
      </c>
      <c r="O12" s="43">
        <v>27736834.640700001</v>
      </c>
      <c r="P12" s="43">
        <v>1248</v>
      </c>
      <c r="Q12" s="43">
        <v>1209</v>
      </c>
      <c r="R12" s="44">
        <v>3.2258064516128999</v>
      </c>
      <c r="S12" s="43">
        <v>88.092660176282095</v>
      </c>
      <c r="T12" s="43">
        <v>91.140640446650096</v>
      </c>
      <c r="U12" s="46">
        <v>-3.4599707447462298</v>
      </c>
    </row>
    <row r="13" spans="1:23" ht="12" thickBot="1">
      <c r="A13" s="64"/>
      <c r="B13" s="66" t="s">
        <v>11</v>
      </c>
      <c r="C13" s="67"/>
      <c r="D13" s="43">
        <v>212040.3357</v>
      </c>
      <c r="E13" s="43">
        <v>248091</v>
      </c>
      <c r="F13" s="44">
        <v>85.468773837019498</v>
      </c>
      <c r="G13" s="45"/>
      <c r="H13" s="45"/>
      <c r="I13" s="43">
        <v>55340.491600000001</v>
      </c>
      <c r="J13" s="44">
        <v>26.099039796983298</v>
      </c>
      <c r="K13" s="45"/>
      <c r="L13" s="45"/>
      <c r="M13" s="45"/>
      <c r="N13" s="43">
        <v>5007302.2858999996</v>
      </c>
      <c r="O13" s="43">
        <v>40017623.4516</v>
      </c>
      <c r="P13" s="43">
        <v>8692</v>
      </c>
      <c r="Q13" s="43">
        <v>8539</v>
      </c>
      <c r="R13" s="44">
        <v>1.79177889682633</v>
      </c>
      <c r="S13" s="43">
        <v>24.394884456971901</v>
      </c>
      <c r="T13" s="43">
        <v>23.460266670570299</v>
      </c>
      <c r="U13" s="46">
        <v>3.8312039888940301</v>
      </c>
    </row>
    <row r="14" spans="1:23" ht="12" thickBot="1">
      <c r="A14" s="64"/>
      <c r="B14" s="66" t="s">
        <v>12</v>
      </c>
      <c r="C14" s="67"/>
      <c r="D14" s="43">
        <v>115961.56020000001</v>
      </c>
      <c r="E14" s="43">
        <v>157454</v>
      </c>
      <c r="F14" s="44">
        <v>73.647897290637303</v>
      </c>
      <c r="G14" s="45"/>
      <c r="H14" s="45"/>
      <c r="I14" s="43">
        <v>20983.449400000001</v>
      </c>
      <c r="J14" s="44">
        <v>18.095176853268999</v>
      </c>
      <c r="K14" s="45"/>
      <c r="L14" s="45"/>
      <c r="M14" s="45"/>
      <c r="N14" s="43">
        <v>2888620.2143000001</v>
      </c>
      <c r="O14" s="43">
        <v>21622368.944400001</v>
      </c>
      <c r="P14" s="43">
        <v>1793</v>
      </c>
      <c r="Q14" s="43">
        <v>1642</v>
      </c>
      <c r="R14" s="44">
        <v>9.1961023142509202</v>
      </c>
      <c r="S14" s="43">
        <v>64.674601338538807</v>
      </c>
      <c r="T14" s="43">
        <v>62.322404202192502</v>
      </c>
      <c r="U14" s="46">
        <v>3.6369719915763401</v>
      </c>
    </row>
    <row r="15" spans="1:23" ht="12" thickBot="1">
      <c r="A15" s="64"/>
      <c r="B15" s="66" t="s">
        <v>13</v>
      </c>
      <c r="C15" s="67"/>
      <c r="D15" s="43">
        <v>55808.076099999998</v>
      </c>
      <c r="E15" s="43">
        <v>83951</v>
      </c>
      <c r="F15" s="44">
        <v>66.476964062369703</v>
      </c>
      <c r="G15" s="45"/>
      <c r="H15" s="45"/>
      <c r="I15" s="43">
        <v>9777.1429000000007</v>
      </c>
      <c r="J15" s="44">
        <v>17.519225859857201</v>
      </c>
      <c r="K15" s="45"/>
      <c r="L15" s="45"/>
      <c r="M15" s="45"/>
      <c r="N15" s="43">
        <v>1549722.6004999999</v>
      </c>
      <c r="O15" s="43">
        <v>14225351.6281</v>
      </c>
      <c r="P15" s="43">
        <v>1982</v>
      </c>
      <c r="Q15" s="43">
        <v>1991</v>
      </c>
      <c r="R15" s="44">
        <v>-0.45203415369161598</v>
      </c>
      <c r="S15" s="43">
        <v>28.157455146316899</v>
      </c>
      <c r="T15" s="43">
        <v>26.699915469613298</v>
      </c>
      <c r="U15" s="46">
        <v>5.17638994408287</v>
      </c>
    </row>
    <row r="16" spans="1:23" ht="12" thickBot="1">
      <c r="A16" s="64"/>
      <c r="B16" s="66" t="s">
        <v>14</v>
      </c>
      <c r="C16" s="67"/>
      <c r="D16" s="43">
        <v>1153674.4865999999</v>
      </c>
      <c r="E16" s="43">
        <v>628894</v>
      </c>
      <c r="F16" s="44">
        <v>183.44498223866</v>
      </c>
      <c r="G16" s="45"/>
      <c r="H16" s="45"/>
      <c r="I16" s="43">
        <v>80950.727799999993</v>
      </c>
      <c r="J16" s="44">
        <v>7.0167736861868502</v>
      </c>
      <c r="K16" s="45"/>
      <c r="L16" s="45"/>
      <c r="M16" s="45"/>
      <c r="N16" s="43">
        <v>14329758.689099999</v>
      </c>
      <c r="O16" s="43">
        <v>123154260.2758</v>
      </c>
      <c r="P16" s="43">
        <v>63734</v>
      </c>
      <c r="Q16" s="43">
        <v>53713</v>
      </c>
      <c r="R16" s="44">
        <v>18.6565635879582</v>
      </c>
      <c r="S16" s="43">
        <v>18.10139778768</v>
      </c>
      <c r="T16" s="43">
        <v>18.018683998287202</v>
      </c>
      <c r="U16" s="46">
        <v>0.45694697372568199</v>
      </c>
    </row>
    <row r="17" spans="1:21" ht="12" thickBot="1">
      <c r="A17" s="64"/>
      <c r="B17" s="66" t="s">
        <v>15</v>
      </c>
      <c r="C17" s="67"/>
      <c r="D17" s="43">
        <v>3701902.2825000002</v>
      </c>
      <c r="E17" s="43">
        <v>2591979</v>
      </c>
      <c r="F17" s="44">
        <v>142.821461227116</v>
      </c>
      <c r="G17" s="45"/>
      <c r="H17" s="45"/>
      <c r="I17" s="43">
        <v>-808276.70369999995</v>
      </c>
      <c r="J17" s="44">
        <v>-21.834090746289199</v>
      </c>
      <c r="K17" s="45"/>
      <c r="L17" s="45"/>
      <c r="M17" s="45"/>
      <c r="N17" s="43">
        <v>20514895.9155</v>
      </c>
      <c r="O17" s="43">
        <v>95354790.004899994</v>
      </c>
      <c r="P17" s="43">
        <v>46605</v>
      </c>
      <c r="Q17" s="43">
        <v>30790</v>
      </c>
      <c r="R17" s="44">
        <v>51.364079246508602</v>
      </c>
      <c r="S17" s="43">
        <v>79.431440457032494</v>
      </c>
      <c r="T17" s="43">
        <v>78.988459766157902</v>
      </c>
      <c r="U17" s="46">
        <v>0.55768935867943603</v>
      </c>
    </row>
    <row r="18" spans="1:21" ht="12" thickBot="1">
      <c r="A18" s="64"/>
      <c r="B18" s="66" t="s">
        <v>16</v>
      </c>
      <c r="C18" s="67"/>
      <c r="D18" s="43">
        <v>1397482.2235999999</v>
      </c>
      <c r="E18" s="43">
        <v>1150386</v>
      </c>
      <c r="F18" s="44">
        <v>121.479418525608</v>
      </c>
      <c r="G18" s="45"/>
      <c r="H18" s="45"/>
      <c r="I18" s="43">
        <v>198682.6532</v>
      </c>
      <c r="J18" s="44">
        <v>14.217186440352799</v>
      </c>
      <c r="K18" s="45"/>
      <c r="L18" s="45"/>
      <c r="M18" s="45"/>
      <c r="N18" s="43">
        <v>25833089.9342</v>
      </c>
      <c r="O18" s="43">
        <v>225137358.0566</v>
      </c>
      <c r="P18" s="43">
        <v>71817</v>
      </c>
      <c r="Q18" s="43">
        <v>65184</v>
      </c>
      <c r="R18" s="44">
        <v>10.175810014727499</v>
      </c>
      <c r="S18" s="43">
        <v>19.458933450297302</v>
      </c>
      <c r="T18" s="43">
        <v>18.004719612174799</v>
      </c>
      <c r="U18" s="46">
        <v>7.4732453442883697</v>
      </c>
    </row>
    <row r="19" spans="1:21" ht="12" thickBot="1">
      <c r="A19" s="64"/>
      <c r="B19" s="66" t="s">
        <v>17</v>
      </c>
      <c r="C19" s="67"/>
      <c r="D19" s="43">
        <v>752306.03480000002</v>
      </c>
      <c r="E19" s="43">
        <v>508817</v>
      </c>
      <c r="F19" s="44">
        <v>147.85395039867001</v>
      </c>
      <c r="G19" s="45"/>
      <c r="H19" s="45"/>
      <c r="I19" s="43">
        <v>51643.395199999999</v>
      </c>
      <c r="J19" s="44">
        <v>6.86467910811447</v>
      </c>
      <c r="K19" s="45"/>
      <c r="L19" s="45"/>
      <c r="M19" s="45"/>
      <c r="N19" s="43">
        <v>11100678.9496</v>
      </c>
      <c r="O19" s="43">
        <v>79306139.437099993</v>
      </c>
      <c r="P19" s="43">
        <v>14096</v>
      </c>
      <c r="Q19" s="43">
        <v>12430</v>
      </c>
      <c r="R19" s="44">
        <v>13.403057119871301</v>
      </c>
      <c r="S19" s="43">
        <v>53.370178405221303</v>
      </c>
      <c r="T19" s="43">
        <v>48.762628833467403</v>
      </c>
      <c r="U19" s="46">
        <v>8.6331912491848595</v>
      </c>
    </row>
    <row r="20" spans="1:21" ht="12" thickBot="1">
      <c r="A20" s="64"/>
      <c r="B20" s="66" t="s">
        <v>18</v>
      </c>
      <c r="C20" s="67"/>
      <c r="D20" s="43">
        <v>1286912.6507000001</v>
      </c>
      <c r="E20" s="43">
        <v>1083825</v>
      </c>
      <c r="F20" s="44">
        <v>118.73804818121</v>
      </c>
      <c r="G20" s="45"/>
      <c r="H20" s="45"/>
      <c r="I20" s="43">
        <v>29064.5569</v>
      </c>
      <c r="J20" s="44">
        <v>2.25847161298715</v>
      </c>
      <c r="K20" s="45"/>
      <c r="L20" s="45"/>
      <c r="M20" s="45"/>
      <c r="N20" s="43">
        <v>19471407.888700001</v>
      </c>
      <c r="O20" s="43">
        <v>135741976.64050001</v>
      </c>
      <c r="P20" s="43">
        <v>39710</v>
      </c>
      <c r="Q20" s="43">
        <v>37628</v>
      </c>
      <c r="R20" s="44">
        <v>5.53311363877964</v>
      </c>
      <c r="S20" s="43">
        <v>32.4077726189877</v>
      </c>
      <c r="T20" s="43">
        <v>31.436917901562701</v>
      </c>
      <c r="U20" s="46">
        <v>2.9957465106879</v>
      </c>
    </row>
    <row r="21" spans="1:21" ht="12" thickBot="1">
      <c r="A21" s="64"/>
      <c r="B21" s="66" t="s">
        <v>19</v>
      </c>
      <c r="C21" s="67"/>
      <c r="D21" s="43">
        <v>368368.36690000002</v>
      </c>
      <c r="E21" s="43">
        <v>326737</v>
      </c>
      <c r="F21" s="44">
        <v>112.7415526555</v>
      </c>
      <c r="G21" s="45"/>
      <c r="H21" s="45"/>
      <c r="I21" s="43">
        <v>49523.519099999998</v>
      </c>
      <c r="J21" s="44">
        <v>13.4440205918778</v>
      </c>
      <c r="K21" s="45"/>
      <c r="L21" s="45"/>
      <c r="M21" s="45"/>
      <c r="N21" s="43">
        <v>6112272.5131000001</v>
      </c>
      <c r="O21" s="43">
        <v>47782480.098899998</v>
      </c>
      <c r="P21" s="43">
        <v>27456</v>
      </c>
      <c r="Q21" s="43">
        <v>27046</v>
      </c>
      <c r="R21" s="44">
        <v>1.51593581305922</v>
      </c>
      <c r="S21" s="43">
        <v>13.416680029866001</v>
      </c>
      <c r="T21" s="43">
        <v>12.9732929675368</v>
      </c>
      <c r="U21" s="46">
        <v>3.30474499907716</v>
      </c>
    </row>
    <row r="22" spans="1:21" ht="12" thickBot="1">
      <c r="A22" s="64"/>
      <c r="B22" s="66" t="s">
        <v>20</v>
      </c>
      <c r="C22" s="67"/>
      <c r="D22" s="43">
        <v>1077689.2279999999</v>
      </c>
      <c r="E22" s="43">
        <v>815581</v>
      </c>
      <c r="F22" s="44">
        <v>132.13760840431499</v>
      </c>
      <c r="G22" s="45"/>
      <c r="H22" s="45"/>
      <c r="I22" s="43">
        <v>141125.15839999999</v>
      </c>
      <c r="J22" s="44">
        <v>13.0951627550276</v>
      </c>
      <c r="K22" s="45"/>
      <c r="L22" s="45"/>
      <c r="M22" s="45"/>
      <c r="N22" s="43">
        <v>17977297.6228</v>
      </c>
      <c r="O22" s="43">
        <v>164145575.0054</v>
      </c>
      <c r="P22" s="43">
        <v>66714</v>
      </c>
      <c r="Q22" s="43">
        <v>62434</v>
      </c>
      <c r="R22" s="44">
        <v>6.8552391325239501</v>
      </c>
      <c r="S22" s="43">
        <v>16.153869172887202</v>
      </c>
      <c r="T22" s="43">
        <v>16.040749963161101</v>
      </c>
      <c r="U22" s="46">
        <v>0.70026077663180997</v>
      </c>
    </row>
    <row r="23" spans="1:21" ht="12" thickBot="1">
      <c r="A23" s="64"/>
      <c r="B23" s="66" t="s">
        <v>21</v>
      </c>
      <c r="C23" s="67"/>
      <c r="D23" s="43">
        <v>2218167.1184</v>
      </c>
      <c r="E23" s="43">
        <v>2099724</v>
      </c>
      <c r="F23" s="44">
        <v>105.640889869335</v>
      </c>
      <c r="G23" s="45"/>
      <c r="H23" s="45"/>
      <c r="I23" s="43">
        <v>180004.95120000001</v>
      </c>
      <c r="J23" s="44">
        <v>8.1150310861086297</v>
      </c>
      <c r="K23" s="45"/>
      <c r="L23" s="45"/>
      <c r="M23" s="45"/>
      <c r="N23" s="43">
        <v>42785063.042599998</v>
      </c>
      <c r="O23" s="43">
        <v>348471049.18159997</v>
      </c>
      <c r="P23" s="43">
        <v>75407</v>
      </c>
      <c r="Q23" s="43">
        <v>72974</v>
      </c>
      <c r="R23" s="44">
        <v>3.3340641872447798</v>
      </c>
      <c r="S23" s="43">
        <v>29.415931125757599</v>
      </c>
      <c r="T23" s="43">
        <v>30.969555285444098</v>
      </c>
      <c r="U23" s="46">
        <v>-5.2815739642733002</v>
      </c>
    </row>
    <row r="24" spans="1:21" ht="12" thickBot="1">
      <c r="A24" s="64"/>
      <c r="B24" s="66" t="s">
        <v>22</v>
      </c>
      <c r="C24" s="67"/>
      <c r="D24" s="43">
        <v>337997.0808</v>
      </c>
      <c r="E24" s="43">
        <v>294002</v>
      </c>
      <c r="F24" s="44">
        <v>114.96421139992199</v>
      </c>
      <c r="G24" s="45"/>
      <c r="H24" s="45"/>
      <c r="I24" s="43">
        <v>54271.833700000003</v>
      </c>
      <c r="J24" s="44">
        <v>16.056894210904101</v>
      </c>
      <c r="K24" s="45"/>
      <c r="L24" s="45"/>
      <c r="M24" s="45"/>
      <c r="N24" s="43">
        <v>5135379.0749000004</v>
      </c>
      <c r="O24" s="43">
        <v>40429812.368199997</v>
      </c>
      <c r="P24" s="43">
        <v>32241</v>
      </c>
      <c r="Q24" s="43">
        <v>28396</v>
      </c>
      <c r="R24" s="44">
        <v>13.5406395266939</v>
      </c>
      <c r="S24" s="43">
        <v>10.4834552526286</v>
      </c>
      <c r="T24" s="43">
        <v>9.15404501338217</v>
      </c>
      <c r="U24" s="46">
        <v>12.681031274618499</v>
      </c>
    </row>
    <row r="25" spans="1:21" ht="12" thickBot="1">
      <c r="A25" s="64"/>
      <c r="B25" s="66" t="s">
        <v>23</v>
      </c>
      <c r="C25" s="67"/>
      <c r="D25" s="43">
        <v>295127.14850000001</v>
      </c>
      <c r="E25" s="43">
        <v>205082</v>
      </c>
      <c r="F25" s="44">
        <v>143.90689992295799</v>
      </c>
      <c r="G25" s="45"/>
      <c r="H25" s="45"/>
      <c r="I25" s="43">
        <v>28354.1443</v>
      </c>
      <c r="J25" s="44">
        <v>9.6074334211920203</v>
      </c>
      <c r="K25" s="45"/>
      <c r="L25" s="45"/>
      <c r="M25" s="45"/>
      <c r="N25" s="43">
        <v>4116399.7689</v>
      </c>
      <c r="O25" s="43">
        <v>30413250.2223</v>
      </c>
      <c r="P25" s="43">
        <v>18487</v>
      </c>
      <c r="Q25" s="43">
        <v>14814</v>
      </c>
      <c r="R25" s="44">
        <v>24.794113676252199</v>
      </c>
      <c r="S25" s="43">
        <v>15.96403680965</v>
      </c>
      <c r="T25" s="43">
        <v>14.465769049547699</v>
      </c>
      <c r="U25" s="46">
        <v>9.3852687635787593</v>
      </c>
    </row>
    <row r="26" spans="1:21" ht="12" thickBot="1">
      <c r="A26" s="64"/>
      <c r="B26" s="66" t="s">
        <v>24</v>
      </c>
      <c r="C26" s="67"/>
      <c r="D26" s="43">
        <v>512426.56400000001</v>
      </c>
      <c r="E26" s="43">
        <v>389747</v>
      </c>
      <c r="F26" s="44">
        <v>131.47671797345501</v>
      </c>
      <c r="G26" s="45"/>
      <c r="H26" s="45"/>
      <c r="I26" s="43">
        <v>95593.503800000006</v>
      </c>
      <c r="J26" s="44">
        <v>18.655064064945702</v>
      </c>
      <c r="K26" s="45"/>
      <c r="L26" s="45"/>
      <c r="M26" s="45"/>
      <c r="N26" s="43">
        <v>7786101.8985000001</v>
      </c>
      <c r="O26" s="43">
        <v>75772759.484099999</v>
      </c>
      <c r="P26" s="43">
        <v>34159</v>
      </c>
      <c r="Q26" s="43">
        <v>33095</v>
      </c>
      <c r="R26" s="44">
        <v>3.2149871581810001</v>
      </c>
      <c r="S26" s="43">
        <v>15.001216780350701</v>
      </c>
      <c r="T26" s="43">
        <v>13.1890981689077</v>
      </c>
      <c r="U26" s="46">
        <v>12.0798108445218</v>
      </c>
    </row>
    <row r="27" spans="1:21" ht="12" thickBot="1">
      <c r="A27" s="64"/>
      <c r="B27" s="66" t="s">
        <v>25</v>
      </c>
      <c r="C27" s="67"/>
      <c r="D27" s="43">
        <v>415261.30709999998</v>
      </c>
      <c r="E27" s="43">
        <v>244599</v>
      </c>
      <c r="F27" s="44">
        <v>169.772283247274</v>
      </c>
      <c r="G27" s="45"/>
      <c r="H27" s="45"/>
      <c r="I27" s="43">
        <v>107796.4005</v>
      </c>
      <c r="J27" s="44">
        <v>25.9586912281335</v>
      </c>
      <c r="K27" s="45"/>
      <c r="L27" s="45"/>
      <c r="M27" s="45"/>
      <c r="N27" s="43">
        <v>5532336.1037999997</v>
      </c>
      <c r="O27" s="43">
        <v>35586364.084799998</v>
      </c>
      <c r="P27" s="43">
        <v>35914</v>
      </c>
      <c r="Q27" s="43">
        <v>32773</v>
      </c>
      <c r="R27" s="44">
        <v>9.5841088701064994</v>
      </c>
      <c r="S27" s="43">
        <v>11.5626582140669</v>
      </c>
      <c r="T27" s="43">
        <v>9.5975641076495908</v>
      </c>
      <c r="U27" s="46">
        <v>16.9951759365043</v>
      </c>
    </row>
    <row r="28" spans="1:21" ht="12" thickBot="1">
      <c r="A28" s="64"/>
      <c r="B28" s="66" t="s">
        <v>26</v>
      </c>
      <c r="C28" s="67"/>
      <c r="D28" s="43">
        <v>1100885.9701</v>
      </c>
      <c r="E28" s="43">
        <v>895338</v>
      </c>
      <c r="F28" s="44">
        <v>122.957583627636</v>
      </c>
      <c r="G28" s="45"/>
      <c r="H28" s="45"/>
      <c r="I28" s="43">
        <v>46568.1005</v>
      </c>
      <c r="J28" s="44">
        <v>4.2300566784196496</v>
      </c>
      <c r="K28" s="45"/>
      <c r="L28" s="45"/>
      <c r="M28" s="45"/>
      <c r="N28" s="43">
        <v>17226657.1501</v>
      </c>
      <c r="O28" s="43">
        <v>119972070.6894</v>
      </c>
      <c r="P28" s="43">
        <v>49977</v>
      </c>
      <c r="Q28" s="43">
        <v>45638</v>
      </c>
      <c r="R28" s="44">
        <v>9.5074280205092307</v>
      </c>
      <c r="S28" s="43">
        <v>22.027852214018498</v>
      </c>
      <c r="T28" s="43">
        <v>19.413120329549901</v>
      </c>
      <c r="U28" s="46">
        <v>11.870117245495701</v>
      </c>
    </row>
    <row r="29" spans="1:21" ht="12" thickBot="1">
      <c r="A29" s="64"/>
      <c r="B29" s="66" t="s">
        <v>27</v>
      </c>
      <c r="C29" s="67"/>
      <c r="D29" s="43">
        <v>677450.52960000001</v>
      </c>
      <c r="E29" s="43">
        <v>682989</v>
      </c>
      <c r="F29" s="44">
        <v>99.189083513790095</v>
      </c>
      <c r="G29" s="45"/>
      <c r="H29" s="45"/>
      <c r="I29" s="43">
        <v>87131.122199999998</v>
      </c>
      <c r="J29" s="44">
        <v>12.8616213867965</v>
      </c>
      <c r="K29" s="45"/>
      <c r="L29" s="45"/>
      <c r="M29" s="45"/>
      <c r="N29" s="43">
        <v>11995153.6546</v>
      </c>
      <c r="O29" s="43">
        <v>86949378.518299997</v>
      </c>
      <c r="P29" s="43">
        <v>95970</v>
      </c>
      <c r="Q29" s="43">
        <v>93404</v>
      </c>
      <c r="R29" s="44">
        <v>2.74720568712261</v>
      </c>
      <c r="S29" s="43">
        <v>7.0589822819631101</v>
      </c>
      <c r="T29" s="43">
        <v>6.6811306282386198</v>
      </c>
      <c r="U29" s="46">
        <v>5.3527780440810604</v>
      </c>
    </row>
    <row r="30" spans="1:21" ht="12" thickBot="1">
      <c r="A30" s="64"/>
      <c r="B30" s="66" t="s">
        <v>28</v>
      </c>
      <c r="C30" s="67"/>
      <c r="D30" s="43">
        <v>1487184.8870000001</v>
      </c>
      <c r="E30" s="43">
        <v>918503</v>
      </c>
      <c r="F30" s="44">
        <v>161.91399342190499</v>
      </c>
      <c r="G30" s="45"/>
      <c r="H30" s="45"/>
      <c r="I30" s="43">
        <v>234565.48550000001</v>
      </c>
      <c r="J30" s="44">
        <v>15.7724495152162</v>
      </c>
      <c r="K30" s="45"/>
      <c r="L30" s="45"/>
      <c r="M30" s="45"/>
      <c r="N30" s="43">
        <v>19183596.800500002</v>
      </c>
      <c r="O30" s="43">
        <v>169172711.0469</v>
      </c>
      <c r="P30" s="43">
        <v>86402</v>
      </c>
      <c r="Q30" s="43">
        <v>76718</v>
      </c>
      <c r="R30" s="44">
        <v>12.622852524831201</v>
      </c>
      <c r="S30" s="43">
        <v>17.212389609036801</v>
      </c>
      <c r="T30" s="43">
        <v>15.101740706222801</v>
      </c>
      <c r="U30" s="46">
        <v>12.2623816376194</v>
      </c>
    </row>
    <row r="31" spans="1:21" ht="12" thickBot="1">
      <c r="A31" s="64"/>
      <c r="B31" s="66" t="s">
        <v>29</v>
      </c>
      <c r="C31" s="67"/>
      <c r="D31" s="43">
        <v>782710.36939999997</v>
      </c>
      <c r="E31" s="43">
        <v>796333</v>
      </c>
      <c r="F31" s="44">
        <v>98.289329890887402</v>
      </c>
      <c r="G31" s="45"/>
      <c r="H31" s="45"/>
      <c r="I31" s="43">
        <v>15539.5687</v>
      </c>
      <c r="J31" s="44">
        <v>1.985353626005</v>
      </c>
      <c r="K31" s="45"/>
      <c r="L31" s="45"/>
      <c r="M31" s="45"/>
      <c r="N31" s="43">
        <v>17774209.964899998</v>
      </c>
      <c r="O31" s="43">
        <v>134285065.07659999</v>
      </c>
      <c r="P31" s="43">
        <v>29258</v>
      </c>
      <c r="Q31" s="43">
        <v>46405</v>
      </c>
      <c r="R31" s="44">
        <v>-36.950759616420697</v>
      </c>
      <c r="S31" s="43">
        <v>26.7520120787477</v>
      </c>
      <c r="T31" s="43">
        <v>22.706534864777499</v>
      </c>
      <c r="U31" s="46">
        <v>15.1221418488518</v>
      </c>
    </row>
    <row r="32" spans="1:21" ht="12" thickBot="1">
      <c r="A32" s="64"/>
      <c r="B32" s="66" t="s">
        <v>30</v>
      </c>
      <c r="C32" s="67"/>
      <c r="D32" s="43">
        <v>105708.01</v>
      </c>
      <c r="E32" s="43">
        <v>114649</v>
      </c>
      <c r="F32" s="44">
        <v>92.201423475128394</v>
      </c>
      <c r="G32" s="45"/>
      <c r="H32" s="45"/>
      <c r="I32" s="43">
        <v>26261.6528</v>
      </c>
      <c r="J32" s="44">
        <v>24.843578835700299</v>
      </c>
      <c r="K32" s="45"/>
      <c r="L32" s="45"/>
      <c r="M32" s="45"/>
      <c r="N32" s="43">
        <v>2277146.1176999998</v>
      </c>
      <c r="O32" s="43">
        <v>19977812.1041</v>
      </c>
      <c r="P32" s="43">
        <v>24185</v>
      </c>
      <c r="Q32" s="43">
        <v>24304</v>
      </c>
      <c r="R32" s="44">
        <v>-0.48963133640552697</v>
      </c>
      <c r="S32" s="43">
        <v>4.3708087657638997</v>
      </c>
      <c r="T32" s="43">
        <v>4.2470239960500296</v>
      </c>
      <c r="U32" s="46">
        <v>2.83207928664058</v>
      </c>
    </row>
    <row r="33" spans="1:21" ht="12" thickBot="1">
      <c r="A33" s="64"/>
      <c r="B33" s="66" t="s">
        <v>31</v>
      </c>
      <c r="C33" s="67"/>
      <c r="D33" s="43">
        <v>108.35680000000001</v>
      </c>
      <c r="E33" s="45"/>
      <c r="F33" s="45"/>
      <c r="G33" s="45"/>
      <c r="H33" s="45"/>
      <c r="I33" s="43">
        <v>21.8889</v>
      </c>
      <c r="J33" s="44">
        <v>20.200762665564099</v>
      </c>
      <c r="K33" s="45"/>
      <c r="L33" s="45"/>
      <c r="M33" s="45"/>
      <c r="N33" s="43">
        <v>2106.1745999999998</v>
      </c>
      <c r="O33" s="43">
        <v>17018.4948</v>
      </c>
      <c r="P33" s="43">
        <v>21</v>
      </c>
      <c r="Q33" s="43">
        <v>16</v>
      </c>
      <c r="R33" s="44">
        <v>31.25</v>
      </c>
      <c r="S33" s="43">
        <v>5.1598476190476203</v>
      </c>
      <c r="T33" s="43">
        <v>5.5983062500000003</v>
      </c>
      <c r="U33" s="46">
        <v>-8.4975112314132506</v>
      </c>
    </row>
    <row r="34" spans="1:21" ht="12" thickBot="1">
      <c r="A34" s="64"/>
      <c r="B34" s="66" t="s">
        <v>40</v>
      </c>
      <c r="C34" s="6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4"/>
      <c r="B35" s="66" t="s">
        <v>32</v>
      </c>
      <c r="C35" s="67"/>
      <c r="D35" s="43">
        <v>251461.8928</v>
      </c>
      <c r="E35" s="43">
        <v>145811</v>
      </c>
      <c r="F35" s="44">
        <v>172.45742282818199</v>
      </c>
      <c r="G35" s="45"/>
      <c r="H35" s="45"/>
      <c r="I35" s="43">
        <v>24203.862000000001</v>
      </c>
      <c r="J35" s="44">
        <v>9.6252604044663403</v>
      </c>
      <c r="K35" s="45"/>
      <c r="L35" s="45"/>
      <c r="M35" s="45"/>
      <c r="N35" s="43">
        <v>3379536.5427999999</v>
      </c>
      <c r="O35" s="43">
        <v>17042542.517099999</v>
      </c>
      <c r="P35" s="43">
        <v>18590</v>
      </c>
      <c r="Q35" s="43">
        <v>16135</v>
      </c>
      <c r="R35" s="44">
        <v>15.2153703129842</v>
      </c>
      <c r="S35" s="43">
        <v>13.5267290371167</v>
      </c>
      <c r="T35" s="43">
        <v>13.0769490176635</v>
      </c>
      <c r="U35" s="46">
        <v>3.32512034667872</v>
      </c>
    </row>
    <row r="36" spans="1:21" ht="12" thickBot="1">
      <c r="A36" s="64"/>
      <c r="B36" s="66" t="s">
        <v>41</v>
      </c>
      <c r="C36" s="67"/>
      <c r="D36" s="45"/>
      <c r="E36" s="43">
        <v>607369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4"/>
      <c r="B37" s="66" t="s">
        <v>42</v>
      </c>
      <c r="C37" s="67"/>
      <c r="D37" s="45"/>
      <c r="E37" s="43">
        <v>218060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4"/>
      <c r="B38" s="66" t="s">
        <v>43</v>
      </c>
      <c r="C38" s="67"/>
      <c r="D38" s="45"/>
      <c r="E38" s="43">
        <v>234902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4"/>
      <c r="B39" s="66" t="s">
        <v>33</v>
      </c>
      <c r="C39" s="67"/>
      <c r="D39" s="43">
        <v>321552.13630000001</v>
      </c>
      <c r="E39" s="43">
        <v>263906</v>
      </c>
      <c r="F39" s="44">
        <v>121.843435276197</v>
      </c>
      <c r="G39" s="45"/>
      <c r="H39" s="45"/>
      <c r="I39" s="43">
        <v>17378.9715</v>
      </c>
      <c r="J39" s="44">
        <v>5.4047134315369201</v>
      </c>
      <c r="K39" s="45"/>
      <c r="L39" s="45"/>
      <c r="M39" s="45"/>
      <c r="N39" s="43">
        <v>6704065.4458999997</v>
      </c>
      <c r="O39" s="43">
        <v>48670882.174999997</v>
      </c>
      <c r="P39" s="43">
        <v>514</v>
      </c>
      <c r="Q39" s="43">
        <v>492</v>
      </c>
      <c r="R39" s="44">
        <v>4.4715447154471502</v>
      </c>
      <c r="S39" s="43">
        <v>625.58781381323001</v>
      </c>
      <c r="T39" s="43">
        <v>565.96397235772395</v>
      </c>
      <c r="U39" s="46">
        <v>9.5308508476328395</v>
      </c>
    </row>
    <row r="40" spans="1:21" ht="12" thickBot="1">
      <c r="A40" s="64"/>
      <c r="B40" s="66" t="s">
        <v>34</v>
      </c>
      <c r="C40" s="67"/>
      <c r="D40" s="43">
        <v>358325.07900000003</v>
      </c>
      <c r="E40" s="43">
        <v>371949</v>
      </c>
      <c r="F40" s="44">
        <v>96.337153480719195</v>
      </c>
      <c r="G40" s="45"/>
      <c r="H40" s="45"/>
      <c r="I40" s="43">
        <v>25251.8357</v>
      </c>
      <c r="J40" s="44">
        <v>7.0471862506726701</v>
      </c>
      <c r="K40" s="45"/>
      <c r="L40" s="45"/>
      <c r="M40" s="45"/>
      <c r="N40" s="43">
        <v>6584214.9585999995</v>
      </c>
      <c r="O40" s="43">
        <v>62908369.431999996</v>
      </c>
      <c r="P40" s="43">
        <v>1852</v>
      </c>
      <c r="Q40" s="43">
        <v>1735</v>
      </c>
      <c r="R40" s="44">
        <v>6.7435158501441004</v>
      </c>
      <c r="S40" s="43">
        <v>193.48006425486</v>
      </c>
      <c r="T40" s="43">
        <v>172.00706639769501</v>
      </c>
      <c r="U40" s="46">
        <v>11.098299941062701</v>
      </c>
    </row>
    <row r="41" spans="1:21" ht="12" thickBot="1">
      <c r="A41" s="64"/>
      <c r="B41" s="66" t="s">
        <v>44</v>
      </c>
      <c r="C41" s="67"/>
      <c r="D41" s="45"/>
      <c r="E41" s="43">
        <v>195611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4"/>
      <c r="B42" s="66" t="s">
        <v>45</v>
      </c>
      <c r="C42" s="67"/>
      <c r="D42" s="45"/>
      <c r="E42" s="43">
        <v>73330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5"/>
      <c r="B43" s="66" t="s">
        <v>35</v>
      </c>
      <c r="C43" s="67"/>
      <c r="D43" s="48">
        <v>78978.059599999993</v>
      </c>
      <c r="E43" s="49"/>
      <c r="F43" s="49"/>
      <c r="G43" s="49"/>
      <c r="H43" s="49"/>
      <c r="I43" s="48">
        <v>8979.5112000000008</v>
      </c>
      <c r="J43" s="50">
        <v>11.369627521210999</v>
      </c>
      <c r="K43" s="49"/>
      <c r="L43" s="49"/>
      <c r="M43" s="49"/>
      <c r="N43" s="48">
        <v>1453134.3792000001</v>
      </c>
      <c r="O43" s="48">
        <v>6252278.9802000001</v>
      </c>
      <c r="P43" s="48">
        <v>61</v>
      </c>
      <c r="Q43" s="48">
        <v>46</v>
      </c>
      <c r="R43" s="50">
        <v>32.6086956521739</v>
      </c>
      <c r="S43" s="48">
        <v>1294.7222885245901</v>
      </c>
      <c r="T43" s="48">
        <v>2781.5840130434799</v>
      </c>
      <c r="U43" s="51">
        <v>-114.840204551762</v>
      </c>
    </row>
  </sheetData>
  <mergeCells count="41">
    <mergeCell ref="B24:C24"/>
    <mergeCell ref="B13:C13"/>
    <mergeCell ref="B14:C14"/>
    <mergeCell ref="B31:C31"/>
    <mergeCell ref="B32:C32"/>
    <mergeCell ref="B25:C25"/>
    <mergeCell ref="B19:C19"/>
    <mergeCell ref="B20:C20"/>
    <mergeCell ref="B21:C21"/>
    <mergeCell ref="B22:C22"/>
    <mergeCell ref="B23:C23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33:C33"/>
    <mergeCell ref="B34:C34"/>
    <mergeCell ref="B35:C35"/>
    <mergeCell ref="B36:C36"/>
    <mergeCell ref="B42:C42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A1:U4"/>
    <mergeCell ref="B26:C26"/>
    <mergeCell ref="B27:C2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52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70" t="s">
        <v>53</v>
      </c>
      <c r="B1" s="71" t="s">
        <v>36</v>
      </c>
      <c r="C1" s="70" t="s">
        <v>37</v>
      </c>
      <c r="D1" s="70" t="s">
        <v>38</v>
      </c>
      <c r="E1" s="70" t="s">
        <v>39</v>
      </c>
      <c r="F1" s="70" t="s">
        <v>46</v>
      </c>
      <c r="G1" s="70" t="s">
        <v>39</v>
      </c>
      <c r="H1" s="70" t="s">
        <v>47</v>
      </c>
    </row>
    <row r="2" spans="1:8" ht="14.25">
      <c r="A2" s="72">
        <v>1</v>
      </c>
      <c r="B2" s="73">
        <v>12</v>
      </c>
      <c r="C2" s="72">
        <v>43844</v>
      </c>
      <c r="D2" s="72">
        <v>492958.17404102598</v>
      </c>
      <c r="E2" s="72">
        <v>376292.306064957</v>
      </c>
      <c r="F2" s="72">
        <v>116665.867976068</v>
      </c>
      <c r="G2" s="72">
        <v>376292.306064957</v>
      </c>
      <c r="H2" s="72">
        <v>0.236664841196769</v>
      </c>
    </row>
    <row r="3" spans="1:8" ht="14.25">
      <c r="A3" s="72">
        <v>2</v>
      </c>
      <c r="B3" s="73">
        <v>13</v>
      </c>
      <c r="C3" s="72">
        <v>10257.701999999999</v>
      </c>
      <c r="D3" s="72">
        <v>74319.217398865396</v>
      </c>
      <c r="E3" s="72">
        <v>57735.9064304969</v>
      </c>
      <c r="F3" s="72">
        <v>16583.3109683685</v>
      </c>
      <c r="G3" s="72">
        <v>57735.9064304969</v>
      </c>
      <c r="H3" s="72">
        <v>0.22313624320567299</v>
      </c>
    </row>
    <row r="4" spans="1:8" ht="14.25">
      <c r="A4" s="72">
        <v>3</v>
      </c>
      <c r="B4" s="73">
        <v>14</v>
      </c>
      <c r="C4" s="72">
        <v>112441</v>
      </c>
      <c r="D4" s="72">
        <v>125196.24485897399</v>
      </c>
      <c r="E4" s="72">
        <v>94507.788777777794</v>
      </c>
      <c r="F4" s="72">
        <v>30688.4560811966</v>
      </c>
      <c r="G4" s="72">
        <v>94507.788777777794</v>
      </c>
      <c r="H4" s="72">
        <v>0.245122815910055</v>
      </c>
    </row>
    <row r="5" spans="1:8" ht="14.25">
      <c r="A5" s="72">
        <v>4</v>
      </c>
      <c r="B5" s="73">
        <v>15</v>
      </c>
      <c r="C5" s="72">
        <v>2594</v>
      </c>
      <c r="D5" s="72">
        <v>37306.760744716703</v>
      </c>
      <c r="E5" s="72">
        <v>28249.686688238398</v>
      </c>
      <c r="F5" s="72">
        <v>9057.07405647833</v>
      </c>
      <c r="G5" s="72">
        <v>28249.686688238398</v>
      </c>
      <c r="H5" s="72">
        <v>0.242772995448579</v>
      </c>
    </row>
    <row r="6" spans="1:8" ht="14.25">
      <c r="A6" s="72">
        <v>5</v>
      </c>
      <c r="B6" s="73">
        <v>16</v>
      </c>
      <c r="C6" s="72">
        <v>1791</v>
      </c>
      <c r="D6" s="72">
        <v>109939.643577778</v>
      </c>
      <c r="E6" s="72">
        <v>101287.216033333</v>
      </c>
      <c r="F6" s="72">
        <v>8652.4275444444393</v>
      </c>
      <c r="G6" s="72">
        <v>101287.216033333</v>
      </c>
      <c r="H6" s="72">
        <v>7.8701615385201901E-2</v>
      </c>
    </row>
    <row r="7" spans="1:8" ht="14.25">
      <c r="A7" s="72">
        <v>6</v>
      </c>
      <c r="B7" s="73">
        <v>17</v>
      </c>
      <c r="C7" s="72">
        <v>13818</v>
      </c>
      <c r="D7" s="72">
        <v>212040.44843931601</v>
      </c>
      <c r="E7" s="72">
        <v>156699.84411111099</v>
      </c>
      <c r="F7" s="72">
        <v>55340.604328205103</v>
      </c>
      <c r="G7" s="72">
        <v>156699.84411111099</v>
      </c>
      <c r="H7" s="72">
        <v>0.26099079083981003</v>
      </c>
    </row>
    <row r="8" spans="1:8" ht="14.25">
      <c r="A8" s="72">
        <v>7</v>
      </c>
      <c r="B8" s="73">
        <v>18</v>
      </c>
      <c r="C8" s="72">
        <v>40695</v>
      </c>
      <c r="D8" s="72">
        <v>115961.54522564101</v>
      </c>
      <c r="E8" s="72">
        <v>94978.109765811998</v>
      </c>
      <c r="F8" s="72">
        <v>20983.435459829099</v>
      </c>
      <c r="G8" s="72">
        <v>94978.109765811998</v>
      </c>
      <c r="H8" s="72">
        <v>0.180951671685635</v>
      </c>
    </row>
    <row r="9" spans="1:8" ht="14.25">
      <c r="A9" s="72">
        <v>8</v>
      </c>
      <c r="B9" s="73">
        <v>19</v>
      </c>
      <c r="C9" s="72">
        <v>12493</v>
      </c>
      <c r="D9" s="72">
        <v>55808.103190598304</v>
      </c>
      <c r="E9" s="72">
        <v>46030.932105982902</v>
      </c>
      <c r="F9" s="72">
        <v>9777.1710846153801</v>
      </c>
      <c r="G9" s="72">
        <v>46030.932105982902</v>
      </c>
      <c r="H9" s="72">
        <v>0.17519267858332299</v>
      </c>
    </row>
    <row r="10" spans="1:8" ht="14.25">
      <c r="A10" s="72">
        <v>9</v>
      </c>
      <c r="B10" s="73">
        <v>21</v>
      </c>
      <c r="C10" s="72">
        <v>240391</v>
      </c>
      <c r="D10" s="72">
        <v>1153674.2083000001</v>
      </c>
      <c r="E10" s="72">
        <v>1072723.7588</v>
      </c>
      <c r="F10" s="72">
        <v>80950.449500000002</v>
      </c>
      <c r="G10" s="72">
        <v>1072723.7588</v>
      </c>
      <c r="H10" s="72">
        <v>7.0167512559100004E-2</v>
      </c>
    </row>
    <row r="11" spans="1:8" ht="14.25">
      <c r="A11" s="72">
        <v>10</v>
      </c>
      <c r="B11" s="73">
        <v>22</v>
      </c>
      <c r="C11" s="72">
        <v>172463.49900000001</v>
      </c>
      <c r="D11" s="72">
        <v>3701902.3378829099</v>
      </c>
      <c r="E11" s="72">
        <v>4510178.9792358996</v>
      </c>
      <c r="F11" s="72">
        <v>-808276.64135299099</v>
      </c>
      <c r="G11" s="72">
        <v>4510178.9792358996</v>
      </c>
      <c r="H11" s="72">
        <v>-0.21834088735448401</v>
      </c>
    </row>
    <row r="12" spans="1:8" ht="14.25">
      <c r="A12" s="72">
        <v>11</v>
      </c>
      <c r="B12" s="73">
        <v>23</v>
      </c>
      <c r="C12" s="72">
        <v>166171.60399999999</v>
      </c>
      <c r="D12" s="72">
        <v>1397482.1734</v>
      </c>
      <c r="E12" s="72">
        <v>1198799.5696</v>
      </c>
      <c r="F12" s="72">
        <v>198682.60380000001</v>
      </c>
      <c r="G12" s="72">
        <v>1198799.5696</v>
      </c>
      <c r="H12" s="72">
        <v>0.142171834161302</v>
      </c>
    </row>
    <row r="13" spans="1:8" ht="14.25">
      <c r="A13" s="72">
        <v>12</v>
      </c>
      <c r="B13" s="73">
        <v>24</v>
      </c>
      <c r="C13" s="72">
        <v>23423</v>
      </c>
      <c r="D13" s="72">
        <v>752306.03731709404</v>
      </c>
      <c r="E13" s="72">
        <v>700662.64049316198</v>
      </c>
      <c r="F13" s="72">
        <v>51643.396823931602</v>
      </c>
      <c r="G13" s="72">
        <v>700662.64049316198</v>
      </c>
      <c r="H13" s="72">
        <v>6.8646793010068805E-2</v>
      </c>
    </row>
    <row r="14" spans="1:8" ht="14.25">
      <c r="A14" s="72">
        <v>13</v>
      </c>
      <c r="B14" s="73">
        <v>25</v>
      </c>
      <c r="C14" s="72">
        <v>82941</v>
      </c>
      <c r="D14" s="72">
        <v>1286912.5851</v>
      </c>
      <c r="E14" s="72">
        <v>1257848.0937999999</v>
      </c>
      <c r="F14" s="72">
        <v>29064.491300000002</v>
      </c>
      <c r="G14" s="72">
        <v>1257848.0937999999</v>
      </c>
      <c r="H14" s="72">
        <v>2.2584666306407701E-2</v>
      </c>
    </row>
    <row r="15" spans="1:8" ht="14.25">
      <c r="A15" s="72">
        <v>14</v>
      </c>
      <c r="B15" s="73">
        <v>26</v>
      </c>
      <c r="C15" s="72">
        <v>55223</v>
      </c>
      <c r="D15" s="72">
        <v>368368.36821275199</v>
      </c>
      <c r="E15" s="72">
        <v>318844.84755956399</v>
      </c>
      <c r="F15" s="72">
        <v>49523.520653188098</v>
      </c>
      <c r="G15" s="72">
        <v>318844.84755956399</v>
      </c>
      <c r="H15" s="72">
        <v>0.13444020965607301</v>
      </c>
    </row>
    <row r="16" spans="1:8" ht="14.25">
      <c r="A16" s="72">
        <v>15</v>
      </c>
      <c r="B16" s="73">
        <v>27</v>
      </c>
      <c r="C16" s="72">
        <v>164819.39600000001</v>
      </c>
      <c r="D16" s="72">
        <v>1077689.58043982</v>
      </c>
      <c r="E16" s="72">
        <v>936564.07150884997</v>
      </c>
      <c r="F16" s="72">
        <v>141125.50893097301</v>
      </c>
      <c r="G16" s="72">
        <v>936564.07150884997</v>
      </c>
      <c r="H16" s="72">
        <v>0.13095190998634099</v>
      </c>
    </row>
    <row r="17" spans="1:8" ht="14.25">
      <c r="A17" s="72">
        <v>16</v>
      </c>
      <c r="B17" s="73">
        <v>29</v>
      </c>
      <c r="C17" s="72">
        <v>174779</v>
      </c>
      <c r="D17" s="72">
        <v>2218167.6789666698</v>
      </c>
      <c r="E17" s="72">
        <v>2038162.1984871801</v>
      </c>
      <c r="F17" s="72">
        <v>180005.48047948701</v>
      </c>
      <c r="G17" s="72">
        <v>2038162.1984871801</v>
      </c>
      <c r="H17" s="72">
        <v>8.1150528964222701E-2</v>
      </c>
    </row>
    <row r="18" spans="1:8" ht="14.25">
      <c r="A18" s="72">
        <v>17</v>
      </c>
      <c r="B18" s="73">
        <v>31</v>
      </c>
      <c r="C18" s="72">
        <v>40920.512000000002</v>
      </c>
      <c r="D18" s="72">
        <v>337997.10202355299</v>
      </c>
      <c r="E18" s="72">
        <v>283725.24429367698</v>
      </c>
      <c r="F18" s="72">
        <v>54271.857729875999</v>
      </c>
      <c r="G18" s="72">
        <v>283725.24429367698</v>
      </c>
      <c r="H18" s="72">
        <v>0.160569003121494</v>
      </c>
    </row>
    <row r="19" spans="1:8" ht="14.25">
      <c r="A19" s="72">
        <v>18</v>
      </c>
      <c r="B19" s="73">
        <v>32</v>
      </c>
      <c r="C19" s="72">
        <v>17952.368999999999</v>
      </c>
      <c r="D19" s="72">
        <v>295127.14697371598</v>
      </c>
      <c r="E19" s="72">
        <v>266773.005675113</v>
      </c>
      <c r="F19" s="72">
        <v>28354.141298603201</v>
      </c>
      <c r="G19" s="72">
        <v>266773.005675113</v>
      </c>
      <c r="H19" s="72">
        <v>9.6074324538936606E-2</v>
      </c>
    </row>
    <row r="20" spans="1:8" ht="14.25">
      <c r="A20" s="72">
        <v>19</v>
      </c>
      <c r="B20" s="73">
        <v>33</v>
      </c>
      <c r="C20" s="72">
        <v>47980.538999999997</v>
      </c>
      <c r="D20" s="72">
        <v>512426.545138961</v>
      </c>
      <c r="E20" s="72">
        <v>416833.45941929601</v>
      </c>
      <c r="F20" s="72">
        <v>95593.085719665003</v>
      </c>
      <c r="G20" s="72">
        <v>416833.45941929601</v>
      </c>
      <c r="H20" s="72">
        <v>0.18654983163243799</v>
      </c>
    </row>
    <row r="21" spans="1:8" ht="14.25">
      <c r="A21" s="72">
        <v>20</v>
      </c>
      <c r="B21" s="73">
        <v>34</v>
      </c>
      <c r="C21" s="72">
        <v>81505.376000000004</v>
      </c>
      <c r="D21" s="72">
        <v>415261.27960269299</v>
      </c>
      <c r="E21" s="72">
        <v>307464.90831408597</v>
      </c>
      <c r="F21" s="72">
        <v>107796.371288607</v>
      </c>
      <c r="G21" s="72">
        <v>307464.90831408597</v>
      </c>
      <c r="H21" s="72">
        <v>0.25958685912576002</v>
      </c>
    </row>
    <row r="22" spans="1:8" ht="14.25">
      <c r="A22" s="72">
        <v>21</v>
      </c>
      <c r="B22" s="73">
        <v>35</v>
      </c>
      <c r="C22" s="72">
        <v>43316.889000000003</v>
      </c>
      <c r="D22" s="72">
        <v>1100885.9693062201</v>
      </c>
      <c r="E22" s="72">
        <v>1054317.88777761</v>
      </c>
      <c r="F22" s="72">
        <v>46568.081528603303</v>
      </c>
      <c r="G22" s="72">
        <v>1054317.88777761</v>
      </c>
      <c r="H22" s="72">
        <v>4.2300549581852399E-2</v>
      </c>
    </row>
    <row r="23" spans="1:8" ht="14.25">
      <c r="A23" s="72">
        <v>22</v>
      </c>
      <c r="B23" s="73">
        <v>36</v>
      </c>
      <c r="C23" s="72">
        <v>122843.311</v>
      </c>
      <c r="D23" s="72">
        <v>677450.53030708001</v>
      </c>
      <c r="E23" s="72">
        <v>590319.72786433797</v>
      </c>
      <c r="F23" s="72">
        <v>87130.802442741697</v>
      </c>
      <c r="G23" s="72">
        <v>590319.72786433797</v>
      </c>
      <c r="H23" s="72">
        <v>0.128615741732826</v>
      </c>
    </row>
    <row r="24" spans="1:8" ht="14.25">
      <c r="A24" s="72">
        <v>23</v>
      </c>
      <c r="B24" s="73">
        <v>37</v>
      </c>
      <c r="C24" s="72">
        <v>170086.7</v>
      </c>
      <c r="D24" s="72">
        <v>1487184.83601239</v>
      </c>
      <c r="E24" s="72">
        <v>1252619.4439530701</v>
      </c>
      <c r="F24" s="72">
        <v>234565.39205931599</v>
      </c>
      <c r="G24" s="72">
        <v>1252619.4439530701</v>
      </c>
      <c r="H24" s="72">
        <v>0.15772443772911199</v>
      </c>
    </row>
    <row r="25" spans="1:8" ht="14.25">
      <c r="A25" s="72">
        <v>24</v>
      </c>
      <c r="B25" s="73">
        <v>38</v>
      </c>
      <c r="C25" s="72">
        <v>158343.644</v>
      </c>
      <c r="D25" s="72">
        <v>782710.27008761105</v>
      </c>
      <c r="E25" s="72">
        <v>767170.77310885</v>
      </c>
      <c r="F25" s="72">
        <v>15539.496978761101</v>
      </c>
      <c r="G25" s="72">
        <v>767170.77310885</v>
      </c>
      <c r="H25" s="72">
        <v>1.9853447147207701E-2</v>
      </c>
    </row>
    <row r="26" spans="1:8" ht="14.25">
      <c r="A26" s="72">
        <v>25</v>
      </c>
      <c r="B26" s="73">
        <v>39</v>
      </c>
      <c r="C26" s="72">
        <v>65588.384999999995</v>
      </c>
      <c r="D26" s="72">
        <v>105707.93181951399</v>
      </c>
      <c r="E26" s="72">
        <v>79446.362688779496</v>
      </c>
      <c r="F26" s="72">
        <v>26261.569130734901</v>
      </c>
      <c r="G26" s="72">
        <v>79446.362688779496</v>
      </c>
      <c r="H26" s="72">
        <v>0.24843518058393099</v>
      </c>
    </row>
    <row r="27" spans="1:8" ht="14.25">
      <c r="A27" s="72">
        <v>26</v>
      </c>
      <c r="B27" s="73">
        <v>40</v>
      </c>
      <c r="C27" s="72">
        <v>32.311999999999998</v>
      </c>
      <c r="D27" s="72">
        <v>108.3566</v>
      </c>
      <c r="E27" s="72">
        <v>86.4679</v>
      </c>
      <c r="F27" s="72">
        <v>21.8887</v>
      </c>
      <c r="G27" s="72">
        <v>86.4679</v>
      </c>
      <c r="H27" s="72">
        <v>0.20200615375528599</v>
      </c>
    </row>
    <row r="28" spans="1:8" ht="14.25">
      <c r="A28" s="72">
        <v>27</v>
      </c>
      <c r="B28" s="73">
        <v>42</v>
      </c>
      <c r="C28" s="72">
        <v>15930.825999999999</v>
      </c>
      <c r="D28" s="72">
        <v>251461.89249999999</v>
      </c>
      <c r="E28" s="72">
        <v>227258.0386</v>
      </c>
      <c r="F28" s="72">
        <v>24203.853899999998</v>
      </c>
      <c r="G28" s="72">
        <v>227258.0386</v>
      </c>
      <c r="H28" s="72">
        <v>9.6252571947854901E-2</v>
      </c>
    </row>
    <row r="29" spans="1:8" ht="14.25">
      <c r="A29" s="72">
        <v>28</v>
      </c>
      <c r="B29" s="73">
        <v>75</v>
      </c>
      <c r="C29" s="72">
        <v>525</v>
      </c>
      <c r="D29" s="72">
        <v>321552.13675213698</v>
      </c>
      <c r="E29" s="72">
        <v>304173.16495726502</v>
      </c>
      <c r="F29" s="72">
        <v>17378.971794871799</v>
      </c>
      <c r="G29" s="72">
        <v>304173.16495726502</v>
      </c>
      <c r="H29" s="72">
        <v>5.4047135156399501E-2</v>
      </c>
    </row>
    <row r="30" spans="1:8" ht="14.25">
      <c r="A30" s="72">
        <v>29</v>
      </c>
      <c r="B30" s="73">
        <v>76</v>
      </c>
      <c r="C30" s="72">
        <v>1902</v>
      </c>
      <c r="D30" s="72">
        <v>358325.07221880299</v>
      </c>
      <c r="E30" s="72">
        <v>333073.24620598298</v>
      </c>
      <c r="F30" s="72">
        <v>25251.8260128205</v>
      </c>
      <c r="G30" s="72">
        <v>333073.24620598298</v>
      </c>
      <c r="H30" s="72">
        <v>7.04718368057735E-2</v>
      </c>
    </row>
    <row r="31" spans="1:8" ht="14.25">
      <c r="A31" s="72">
        <v>30</v>
      </c>
      <c r="B31" s="73">
        <v>99</v>
      </c>
      <c r="C31" s="72">
        <v>61</v>
      </c>
      <c r="D31" s="72">
        <v>78978.059677785306</v>
      </c>
      <c r="E31" s="72">
        <v>69998.549277664293</v>
      </c>
      <c r="F31" s="72">
        <v>8979.5104001210202</v>
      </c>
      <c r="G31" s="72">
        <v>69998.549277664293</v>
      </c>
      <c r="H31" s="72">
        <v>0.11369626497226699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2013-09-18T00:21:55Z</dcterms:modified>
</cp:coreProperties>
</file>