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<sst xmlns="http://schemas.openxmlformats.org/spreadsheetml/2006/main" count="144" uniqueCount="101">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</sst>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32" fillId="0" borderId="0" xfId="51" applyNumberFormat="1" applyFont="1"/>
    <xf numFmtId="0" fontId="31" fillId="0" borderId="0" xfId="51" applyNumberFormat="1" applyFont="1"/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77" Type="http://schemas.openxmlformats.org/officeDocument/2006/relationships/hyperlink" Target="cid:2e6f580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2" t="s">
        <v>4</v>
      </c>
      <c r="D2" s="32"/>
      <c r="E2" s="13"/>
      <c r="F2" s="24"/>
      <c r="G2" s="14"/>
      <c r="H2" s="24"/>
      <c r="I2" s="20"/>
      <c r="J2" s="21"/>
      <c r="K2" s="22"/>
      <c r="L2" s="22"/>
    </row>
    <row r="3" spans="1:12">
      <c r="A3" s="33" t="s">
        <v>5</v>
      </c>
      <c r="B3" s="33"/>
      <c r="C3" s="33"/>
      <c r="D3" s="33"/>
      <c r="E3" s="15">
        <f>RA!D7</f>
        <v>18379254.402399998</v>
      </c>
      <c r="F3" s="25">
        <f>RA!I7</f>
        <v>1171240.9154999999</v>
      </c>
      <c r="G3" s="16">
        <f>E3-F3</f>
        <v>17208013.486899998</v>
      </c>
      <c r="H3" s="27">
        <f>RA!J7</f>
        <v>6.3726247531948701</v>
      </c>
      <c r="I3" s="20">
        <f>SUM(I4:I39)</f>
        <v>18379258.196704447</v>
      </c>
      <c r="J3" s="21">
        <f>SUM(J4:J39)</f>
        <v>17208013.580155987</v>
      </c>
      <c r="K3" s="22">
        <f>E3-I3</f>
        <v>-3.7943044491112232</v>
      </c>
      <c r="L3" s="22">
        <f>G3-J3</f>
        <v>-9.3255989253520966E-2</v>
      </c>
    </row>
    <row r="4" spans="1:12">
      <c r="A4" s="34">
        <f>RA!A8</f>
        <v>41537</v>
      </c>
      <c r="B4" s="12">
        <v>12</v>
      </c>
      <c r="C4" s="31" t="s">
        <v>6</v>
      </c>
      <c r="D4" s="31"/>
      <c r="E4" s="15">
        <f>RA!D8</f>
        <v>755104.91720000003</v>
      </c>
      <c r="F4" s="25">
        <f>RA!I8</f>
        <v>141463.56589999999</v>
      </c>
      <c r="G4" s="16">
        <f t="shared" ref="G4:G39" si="0">E4-F4</f>
        <v>613641.35129999998</v>
      </c>
      <c r="H4" s="27">
        <f>RA!J8</f>
        <v>18.7342927688195</v>
      </c>
      <c r="I4" s="20">
        <f>VLOOKUP(B4,RMS!B:D,3,FALSE)</f>
        <v>755105.52636495698</v>
      </c>
      <c r="J4" s="21">
        <f>VLOOKUP(B4,RMS!B:E,4,FALSE)</f>
        <v>613641.34716666699</v>
      </c>
      <c r="K4" s="22">
        <f t="shared" ref="K4:K39" si="1">E4-I4</f>
        <v>-0.60916495695710182</v>
      </c>
      <c r="L4" s="22">
        <f t="shared" ref="L4:L39" si="2">G4-J4</f>
        <v>4.1333329863846302E-3</v>
      </c>
    </row>
    <row r="5" spans="1:12">
      <c r="A5" s="34"/>
      <c r="B5" s="12">
        <v>13</v>
      </c>
      <c r="C5" s="31" t="s">
        <v>7</v>
      </c>
      <c r="D5" s="31"/>
      <c r="E5" s="15">
        <f>RA!D9</f>
        <v>137597.09529999999</v>
      </c>
      <c r="F5" s="25">
        <f>RA!I9</f>
        <v>30986.109899999999</v>
      </c>
      <c r="G5" s="16">
        <f t="shared" si="0"/>
        <v>106610.98539999999</v>
      </c>
      <c r="H5" s="27">
        <f>RA!J9</f>
        <v>22.519450597733702</v>
      </c>
      <c r="I5" s="20">
        <f>VLOOKUP(B5,RMS!B:D,3,FALSE)</f>
        <v>137597.11988186199</v>
      </c>
      <c r="J5" s="21">
        <f>VLOOKUP(B5,RMS!B:E,4,FALSE)</f>
        <v>106610.997973497</v>
      </c>
      <c r="K5" s="22">
        <f t="shared" si="1"/>
        <v>-2.458186200237833E-2</v>
      </c>
      <c r="L5" s="22">
        <f t="shared" si="2"/>
        <v>-1.2573497006087564E-2</v>
      </c>
    </row>
    <row r="6" spans="1:12">
      <c r="A6" s="34"/>
      <c r="B6" s="12">
        <v>14</v>
      </c>
      <c r="C6" s="31" t="s">
        <v>8</v>
      </c>
      <c r="D6" s="31"/>
      <c r="E6" s="15">
        <f>RA!D10</f>
        <v>182969.60630000001</v>
      </c>
      <c r="F6" s="25">
        <f>RA!I10</f>
        <v>47556.951500000003</v>
      </c>
      <c r="G6" s="16">
        <f t="shared" si="0"/>
        <v>135412.65480000002</v>
      </c>
      <c r="H6" s="27">
        <f>RA!J10</f>
        <v>25.991722047007499</v>
      </c>
      <c r="I6" s="20">
        <f>VLOOKUP(B6,RMS!B:D,3,FALSE)</f>
        <v>182972.065875214</v>
      </c>
      <c r="J6" s="21">
        <f>VLOOKUP(B6,RMS!B:E,4,FALSE)</f>
        <v>135412.655217094</v>
      </c>
      <c r="K6" s="22">
        <f t="shared" si="1"/>
        <v>-2.4595752139866818</v>
      </c>
      <c r="L6" s="22">
        <f t="shared" si="2"/>
        <v>-4.1709397919476032E-4</v>
      </c>
    </row>
    <row r="7" spans="1:12">
      <c r="A7" s="34"/>
      <c r="B7" s="12">
        <v>15</v>
      </c>
      <c r="C7" s="31" t="s">
        <v>9</v>
      </c>
      <c r="D7" s="31"/>
      <c r="E7" s="15">
        <f>RA!D11</f>
        <v>55537.788800000002</v>
      </c>
      <c r="F7" s="25">
        <f>RA!I11</f>
        <v>13838.591</v>
      </c>
      <c r="G7" s="16">
        <f t="shared" si="0"/>
        <v>41699.197800000002</v>
      </c>
      <c r="H7" s="27">
        <f>RA!J11</f>
        <v>24.917432434760499</v>
      </c>
      <c r="I7" s="20">
        <f>VLOOKUP(B7,RMS!B:D,3,FALSE)</f>
        <v>55537.821382542897</v>
      </c>
      <c r="J7" s="21">
        <f>VLOOKUP(B7,RMS!B:E,4,FALSE)</f>
        <v>41699.198572127701</v>
      </c>
      <c r="K7" s="22">
        <f t="shared" si="1"/>
        <v>-3.2582542895397637E-2</v>
      </c>
      <c r="L7" s="22">
        <f t="shared" si="2"/>
        <v>-7.7212769974721596E-4</v>
      </c>
    </row>
    <row r="8" spans="1:12">
      <c r="A8" s="34"/>
      <c r="B8" s="12">
        <v>16</v>
      </c>
      <c r="C8" s="31" t="s">
        <v>10</v>
      </c>
      <c r="D8" s="31"/>
      <c r="E8" s="15">
        <f>RA!D12</f>
        <v>161269.21849999999</v>
      </c>
      <c r="F8" s="25">
        <f>RA!I12</f>
        <v>13669.515299999999</v>
      </c>
      <c r="G8" s="16">
        <f t="shared" si="0"/>
        <v>147599.70319999999</v>
      </c>
      <c r="H8" s="27">
        <f>RA!J12</f>
        <v>8.4762085580516402</v>
      </c>
      <c r="I8" s="20">
        <f>VLOOKUP(B8,RMS!B:D,3,FALSE)</f>
        <v>161269.227137607</v>
      </c>
      <c r="J8" s="21">
        <f>VLOOKUP(B8,RMS!B:E,4,FALSE)</f>
        <v>147599.70375812001</v>
      </c>
      <c r="K8" s="22">
        <f t="shared" si="1"/>
        <v>-8.6376070103142411E-3</v>
      </c>
      <c r="L8" s="22">
        <f t="shared" si="2"/>
        <v>-5.5812002392485738E-4</v>
      </c>
    </row>
    <row r="9" spans="1:12">
      <c r="A9" s="34"/>
      <c r="B9" s="12">
        <v>17</v>
      </c>
      <c r="C9" s="31" t="s">
        <v>11</v>
      </c>
      <c r="D9" s="31"/>
      <c r="E9" s="15">
        <f>RA!D13</f>
        <v>298055.61800000002</v>
      </c>
      <c r="F9" s="25">
        <f>RA!I13</f>
        <v>75554.285799999998</v>
      </c>
      <c r="G9" s="16">
        <f t="shared" si="0"/>
        <v>222501.3322</v>
      </c>
      <c r="H9" s="27">
        <f>RA!J13</f>
        <v>25.349056094624601</v>
      </c>
      <c r="I9" s="20">
        <f>VLOOKUP(B9,RMS!B:D,3,FALSE)</f>
        <v>298055.80007948697</v>
      </c>
      <c r="J9" s="21">
        <f>VLOOKUP(B9,RMS!B:E,4,FALSE)</f>
        <v>222501.33119230799</v>
      </c>
      <c r="K9" s="22">
        <f t="shared" si="1"/>
        <v>-0.18207948695635423</v>
      </c>
      <c r="L9" s="22">
        <f t="shared" si="2"/>
        <v>1.0076920152641833E-3</v>
      </c>
    </row>
    <row r="10" spans="1:12">
      <c r="A10" s="34"/>
      <c r="B10" s="12">
        <v>18</v>
      </c>
      <c r="C10" s="31" t="s">
        <v>12</v>
      </c>
      <c r="D10" s="31"/>
      <c r="E10" s="15">
        <f>RA!D14</f>
        <v>160477.84700000001</v>
      </c>
      <c r="F10" s="25">
        <f>RA!I14</f>
        <v>29288.204900000001</v>
      </c>
      <c r="G10" s="16">
        <f t="shared" si="0"/>
        <v>131189.6421</v>
      </c>
      <c r="H10" s="27">
        <f>RA!J14</f>
        <v>18.250621782083101</v>
      </c>
      <c r="I10" s="20">
        <f>VLOOKUP(B10,RMS!B:D,3,FALSE)</f>
        <v>160477.82871282101</v>
      </c>
      <c r="J10" s="21">
        <f>VLOOKUP(B10,RMS!B:E,4,FALSE)</f>
        <v>131189.64178290599</v>
      </c>
      <c r="K10" s="22">
        <f t="shared" si="1"/>
        <v>1.8287179002072662E-2</v>
      </c>
      <c r="L10" s="22">
        <f t="shared" si="2"/>
        <v>3.1709400354884565E-4</v>
      </c>
    </row>
    <row r="11" spans="1:12">
      <c r="A11" s="34"/>
      <c r="B11" s="12">
        <v>19</v>
      </c>
      <c r="C11" s="31" t="s">
        <v>13</v>
      </c>
      <c r="D11" s="31"/>
      <c r="E11" s="15">
        <f>RA!D15</f>
        <v>74878.582599999994</v>
      </c>
      <c r="F11" s="25">
        <f>RA!I15</f>
        <v>13858.272800000001</v>
      </c>
      <c r="G11" s="16">
        <f t="shared" si="0"/>
        <v>61020.309799999995</v>
      </c>
      <c r="H11" s="27">
        <f>RA!J15</f>
        <v>18.507659091292702</v>
      </c>
      <c r="I11" s="20">
        <f>VLOOKUP(B11,RMS!B:D,3,FALSE)</f>
        <v>74878.614837606801</v>
      </c>
      <c r="J11" s="21">
        <f>VLOOKUP(B11,RMS!B:E,4,FALSE)</f>
        <v>61020.310052991503</v>
      </c>
      <c r="K11" s="22">
        <f t="shared" si="1"/>
        <v>-3.2237606807029806E-2</v>
      </c>
      <c r="L11" s="22">
        <f t="shared" si="2"/>
        <v>-2.5299150729551911E-4</v>
      </c>
    </row>
    <row r="12" spans="1:12">
      <c r="A12" s="34"/>
      <c r="B12" s="12">
        <v>21</v>
      </c>
      <c r="C12" s="31" t="s">
        <v>14</v>
      </c>
      <c r="D12" s="31"/>
      <c r="E12" s="15">
        <f>RA!D16</f>
        <v>1181812.1015000001</v>
      </c>
      <c r="F12" s="25">
        <f>RA!I16</f>
        <v>95310.894</v>
      </c>
      <c r="G12" s="16">
        <f t="shared" si="0"/>
        <v>1086501.2075</v>
      </c>
      <c r="H12" s="27">
        <f>RA!J16</f>
        <v>8.0648094463602007</v>
      </c>
      <c r="I12" s="20">
        <f>VLOOKUP(B12,RMS!B:D,3,FALSE)</f>
        <v>1181811.5841000001</v>
      </c>
      <c r="J12" s="21">
        <f>VLOOKUP(B12,RMS!B:E,4,FALSE)</f>
        <v>1086501.2075</v>
      </c>
      <c r="K12" s="22">
        <f t="shared" si="1"/>
        <v>0.5174000000115484</v>
      </c>
      <c r="L12" s="22">
        <f t="shared" si="2"/>
        <v>0</v>
      </c>
    </row>
    <row r="13" spans="1:12">
      <c r="A13" s="34"/>
      <c r="B13" s="12">
        <v>22</v>
      </c>
      <c r="C13" s="31" t="s">
        <v>15</v>
      </c>
      <c r="D13" s="31"/>
      <c r="E13" s="15">
        <f>RA!D17</f>
        <v>1344686.8159</v>
      </c>
      <c r="F13" s="25">
        <f>RA!I17</f>
        <v>-692158.42539999995</v>
      </c>
      <c r="G13" s="16">
        <f t="shared" si="0"/>
        <v>2036845.2412999999</v>
      </c>
      <c r="H13" s="27">
        <f>RA!J17</f>
        <v>-51.4735786218546</v>
      </c>
      <c r="I13" s="20">
        <f>VLOOKUP(B13,RMS!B:D,3,FALSE)</f>
        <v>1344686.8660615401</v>
      </c>
      <c r="J13" s="21">
        <f>VLOOKUP(B13,RMS!B:E,4,FALSE)</f>
        <v>2036845.23329231</v>
      </c>
      <c r="K13" s="22">
        <f t="shared" si="1"/>
        <v>-5.0161540042608976E-2</v>
      </c>
      <c r="L13" s="22">
        <f t="shared" si="2"/>
        <v>8.0076898448169231E-3</v>
      </c>
    </row>
    <row r="14" spans="1:12">
      <c r="A14" s="34"/>
      <c r="B14" s="12">
        <v>23</v>
      </c>
      <c r="C14" s="31" t="s">
        <v>16</v>
      </c>
      <c r="D14" s="31"/>
      <c r="E14" s="15">
        <f>RA!D18</f>
        <v>1781434.4791000001</v>
      </c>
      <c r="F14" s="25">
        <f>RA!I18</f>
        <v>255208.304</v>
      </c>
      <c r="G14" s="16">
        <f t="shared" si="0"/>
        <v>1526226.1751000001</v>
      </c>
      <c r="H14" s="27">
        <f>RA!J18</f>
        <v>14.326000029422</v>
      </c>
      <c r="I14" s="20">
        <f>VLOOKUP(B14,RMS!B:D,3,FALSE)</f>
        <v>1781434.5031000001</v>
      </c>
      <c r="J14" s="21">
        <f>VLOOKUP(B14,RMS!B:E,4,FALSE)</f>
        <v>1526226.1503000001</v>
      </c>
      <c r="K14" s="22">
        <f t="shared" si="1"/>
        <v>-2.3999999975785613E-2</v>
      </c>
      <c r="L14" s="22">
        <f t="shared" si="2"/>
        <v>2.4800000013783574E-2</v>
      </c>
    </row>
    <row r="15" spans="1:12">
      <c r="A15" s="34"/>
      <c r="B15" s="12">
        <v>24</v>
      </c>
      <c r="C15" s="31" t="s">
        <v>17</v>
      </c>
      <c r="D15" s="31"/>
      <c r="E15" s="15">
        <f>RA!D19</f>
        <v>678235.4155</v>
      </c>
      <c r="F15" s="25">
        <f>RA!I19</f>
        <v>54289.536699999997</v>
      </c>
      <c r="G15" s="16">
        <f t="shared" si="0"/>
        <v>623945.87880000006</v>
      </c>
      <c r="H15" s="27">
        <f>RA!J19</f>
        <v>8.0045269620692601</v>
      </c>
      <c r="I15" s="20">
        <f>VLOOKUP(B15,RMS!B:D,3,FALSE)</f>
        <v>678235.42804359004</v>
      </c>
      <c r="J15" s="21">
        <f>VLOOKUP(B15,RMS!B:E,4,FALSE)</f>
        <v>623945.87950256397</v>
      </c>
      <c r="K15" s="22">
        <f t="shared" si="1"/>
        <v>-1.2543590040877461E-2</v>
      </c>
      <c r="L15" s="22">
        <f t="shared" si="2"/>
        <v>-7.0256390608847141E-4</v>
      </c>
    </row>
    <row r="16" spans="1:12">
      <c r="A16" s="34"/>
      <c r="B16" s="12">
        <v>25</v>
      </c>
      <c r="C16" s="31" t="s">
        <v>18</v>
      </c>
      <c r="D16" s="31"/>
      <c r="E16" s="15">
        <f>RA!D20</f>
        <v>970084.54799999995</v>
      </c>
      <c r="F16" s="25">
        <f>RA!I20</f>
        <v>36160.0363</v>
      </c>
      <c r="G16" s="16">
        <f t="shared" si="0"/>
        <v>933924.51169999992</v>
      </c>
      <c r="H16" s="27">
        <f>RA!J20</f>
        <v>3.7275138929436902</v>
      </c>
      <c r="I16" s="20">
        <f>VLOOKUP(B16,RMS!B:D,3,FALSE)</f>
        <v>970084.4976</v>
      </c>
      <c r="J16" s="21">
        <f>VLOOKUP(B16,RMS!B:E,4,FALSE)</f>
        <v>933924.51170000003</v>
      </c>
      <c r="K16" s="22">
        <f t="shared" si="1"/>
        <v>5.0399999949149787E-2</v>
      </c>
      <c r="L16" s="22">
        <f t="shared" si="2"/>
        <v>0</v>
      </c>
    </row>
    <row r="17" spans="1:12">
      <c r="A17" s="34"/>
      <c r="B17" s="12">
        <v>26</v>
      </c>
      <c r="C17" s="31" t="s">
        <v>19</v>
      </c>
      <c r="D17" s="31"/>
      <c r="E17" s="15">
        <f>RA!D21</f>
        <v>380941.6863</v>
      </c>
      <c r="F17" s="25">
        <f>RA!I21</f>
        <v>45652.120999999999</v>
      </c>
      <c r="G17" s="16">
        <f t="shared" si="0"/>
        <v>335289.56530000002</v>
      </c>
      <c r="H17" s="27">
        <f>RA!J21</f>
        <v>11.984018195385399</v>
      </c>
      <c r="I17" s="20">
        <f>VLOOKUP(B17,RMS!B:D,3,FALSE)</f>
        <v>380941.68929267098</v>
      </c>
      <c r="J17" s="21">
        <f>VLOOKUP(B17,RMS!B:E,4,FALSE)</f>
        <v>335289.56506950298</v>
      </c>
      <c r="K17" s="22">
        <f t="shared" si="1"/>
        <v>-2.9926709830760956E-3</v>
      </c>
      <c r="L17" s="22">
        <f t="shared" si="2"/>
        <v>2.3049704032018781E-4</v>
      </c>
    </row>
    <row r="18" spans="1:12">
      <c r="A18" s="34"/>
      <c r="B18" s="12">
        <v>27</v>
      </c>
      <c r="C18" s="31" t="s">
        <v>20</v>
      </c>
      <c r="D18" s="31"/>
      <c r="E18" s="15">
        <f>RA!D22</f>
        <v>1304046.1470999999</v>
      </c>
      <c r="F18" s="25">
        <f>RA!I22</f>
        <v>164633.3529</v>
      </c>
      <c r="G18" s="16">
        <f t="shared" si="0"/>
        <v>1139412.7941999999</v>
      </c>
      <c r="H18" s="27">
        <f>RA!J22</f>
        <v>12.624810346330101</v>
      </c>
      <c r="I18" s="20">
        <f>VLOOKUP(B18,RMS!B:D,3,FALSE)</f>
        <v>1304046.57648053</v>
      </c>
      <c r="J18" s="21">
        <f>VLOOKUP(B18,RMS!B:E,4,FALSE)</f>
        <v>1139412.7959734499</v>
      </c>
      <c r="K18" s="22">
        <f t="shared" si="1"/>
        <v>-0.42938053002581</v>
      </c>
      <c r="L18" s="22">
        <f t="shared" si="2"/>
        <v>-1.7734500579535961E-3</v>
      </c>
    </row>
    <row r="19" spans="1:12">
      <c r="A19" s="34"/>
      <c r="B19" s="12">
        <v>29</v>
      </c>
      <c r="C19" s="31" t="s">
        <v>21</v>
      </c>
      <c r="D19" s="31"/>
      <c r="E19" s="15">
        <f>RA!D23</f>
        <v>2927200.9131999998</v>
      </c>
      <c r="F19" s="25">
        <f>RA!I23</f>
        <v>303657.14380000002</v>
      </c>
      <c r="G19" s="16">
        <f t="shared" si="0"/>
        <v>2623543.7693999996</v>
      </c>
      <c r="H19" s="27">
        <f>RA!J23</f>
        <v>10.3736351826989</v>
      </c>
      <c r="I19" s="20">
        <f>VLOOKUP(B19,RMS!B:D,3,FALSE)</f>
        <v>2927201.70991538</v>
      </c>
      <c r="J19" s="21">
        <f>VLOOKUP(B19,RMS!B:E,4,FALSE)</f>
        <v>2623543.8113333299</v>
      </c>
      <c r="K19" s="22">
        <f t="shared" si="1"/>
        <v>-0.79671538015827537</v>
      </c>
      <c r="L19" s="22">
        <f t="shared" si="2"/>
        <v>-4.1933330241590738E-2</v>
      </c>
    </row>
    <row r="20" spans="1:12">
      <c r="A20" s="34"/>
      <c r="B20" s="12">
        <v>31</v>
      </c>
      <c r="C20" s="31" t="s">
        <v>22</v>
      </c>
      <c r="D20" s="31"/>
      <c r="E20" s="15">
        <f>RA!D24</f>
        <v>282530.1753</v>
      </c>
      <c r="F20" s="25">
        <f>RA!I24</f>
        <v>44084.084600000002</v>
      </c>
      <c r="G20" s="16">
        <f t="shared" si="0"/>
        <v>238446.0907</v>
      </c>
      <c r="H20" s="27">
        <f>RA!J24</f>
        <v>15.603319027141101</v>
      </c>
      <c r="I20" s="20">
        <f>VLOOKUP(B20,RMS!B:D,3,FALSE)</f>
        <v>282530.18175526801</v>
      </c>
      <c r="J20" s="21">
        <f>VLOOKUP(B20,RMS!B:E,4,FALSE)</f>
        <v>238446.08548894699</v>
      </c>
      <c r="K20" s="22">
        <f t="shared" si="1"/>
        <v>-6.4552680123597383E-3</v>
      </c>
      <c r="L20" s="22">
        <f t="shared" si="2"/>
        <v>5.2110530086793005E-3</v>
      </c>
    </row>
    <row r="21" spans="1:12">
      <c r="A21" s="34"/>
      <c r="B21" s="12">
        <v>32</v>
      </c>
      <c r="C21" s="31" t="s">
        <v>23</v>
      </c>
      <c r="D21" s="31"/>
      <c r="E21" s="15">
        <f>RA!D25</f>
        <v>251173.45129999999</v>
      </c>
      <c r="F21" s="25">
        <f>RA!I25</f>
        <v>23663.551899999999</v>
      </c>
      <c r="G21" s="16">
        <f t="shared" si="0"/>
        <v>227509.89939999999</v>
      </c>
      <c r="H21" s="27">
        <f>RA!J25</f>
        <v>9.4211994848676905</v>
      </c>
      <c r="I21" s="20">
        <f>VLOOKUP(B21,RMS!B:D,3,FALSE)</f>
        <v>251173.442384366</v>
      </c>
      <c r="J21" s="21">
        <f>VLOOKUP(B21,RMS!B:E,4,FALSE)</f>
        <v>227509.89813503899</v>
      </c>
      <c r="K21" s="22">
        <f t="shared" si="1"/>
        <v>8.915633981814608E-3</v>
      </c>
      <c r="L21" s="22">
        <f t="shared" si="2"/>
        <v>1.2649609998334199E-3</v>
      </c>
    </row>
    <row r="22" spans="1:12">
      <c r="A22" s="34"/>
      <c r="B22" s="12">
        <v>33</v>
      </c>
      <c r="C22" s="31" t="s">
        <v>24</v>
      </c>
      <c r="D22" s="31"/>
      <c r="E22" s="15">
        <f>RA!D26</f>
        <v>436513.11330000003</v>
      </c>
      <c r="F22" s="25">
        <f>RA!I26</f>
        <v>96156.948199999999</v>
      </c>
      <c r="G22" s="16">
        <f t="shared" si="0"/>
        <v>340356.16510000004</v>
      </c>
      <c r="H22" s="27">
        <f>RA!J26</f>
        <v>22.028421431159799</v>
      </c>
      <c r="I22" s="20">
        <f>VLOOKUP(B22,RMS!B:D,3,FALSE)</f>
        <v>436513.09335516201</v>
      </c>
      <c r="J22" s="21">
        <f>VLOOKUP(B22,RMS!B:E,4,FALSE)</f>
        <v>340356.15047178802</v>
      </c>
      <c r="K22" s="22">
        <f t="shared" si="1"/>
        <v>1.994483801536262E-2</v>
      </c>
      <c r="L22" s="22">
        <f t="shared" si="2"/>
        <v>1.4628212025854737E-2</v>
      </c>
    </row>
    <row r="23" spans="1:12">
      <c r="A23" s="34"/>
      <c r="B23" s="12">
        <v>34</v>
      </c>
      <c r="C23" s="31" t="s">
        <v>25</v>
      </c>
      <c r="D23" s="31"/>
      <c r="E23" s="15">
        <f>RA!D27</f>
        <v>196320.20749999999</v>
      </c>
      <c r="F23" s="25">
        <f>RA!I27</f>
        <v>47736.013299999999</v>
      </c>
      <c r="G23" s="16">
        <f t="shared" si="0"/>
        <v>148584.1942</v>
      </c>
      <c r="H23" s="27">
        <f>RA!J27</f>
        <v>24.315384497543398</v>
      </c>
      <c r="I23" s="20">
        <f>VLOOKUP(B23,RMS!B:D,3,FALSE)</f>
        <v>196320.16291906801</v>
      </c>
      <c r="J23" s="21">
        <f>VLOOKUP(B23,RMS!B:E,4,FALSE)</f>
        <v>148584.1867854</v>
      </c>
      <c r="K23" s="22">
        <f t="shared" si="1"/>
        <v>4.4580931978998706E-2</v>
      </c>
      <c r="L23" s="22">
        <f t="shared" si="2"/>
        <v>7.4145999969914556E-3</v>
      </c>
    </row>
    <row r="24" spans="1:12">
      <c r="A24" s="34"/>
      <c r="B24" s="12">
        <v>35</v>
      </c>
      <c r="C24" s="31" t="s">
        <v>26</v>
      </c>
      <c r="D24" s="31"/>
      <c r="E24" s="15">
        <f>RA!D28</f>
        <v>744925.56559999997</v>
      </c>
      <c r="F24" s="25">
        <f>RA!I28</f>
        <v>-90320.487699999998</v>
      </c>
      <c r="G24" s="16">
        <f t="shared" si="0"/>
        <v>835246.05330000003</v>
      </c>
      <c r="H24" s="27">
        <f>RA!J28</f>
        <v>-12.124766805023199</v>
      </c>
      <c r="I24" s="20">
        <f>VLOOKUP(B24,RMS!B:D,3,FALSE)</f>
        <v>744925.56557258905</v>
      </c>
      <c r="J24" s="21">
        <f>VLOOKUP(B24,RMS!B:E,4,FALSE)</f>
        <v>835246.03377466195</v>
      </c>
      <c r="K24" s="22">
        <f t="shared" si="1"/>
        <v>2.7410918846726418E-5</v>
      </c>
      <c r="L24" s="22">
        <f t="shared" si="2"/>
        <v>1.9525338080711663E-2</v>
      </c>
    </row>
    <row r="25" spans="1:12">
      <c r="A25" s="34"/>
      <c r="B25" s="12">
        <v>36</v>
      </c>
      <c r="C25" s="31" t="s">
        <v>27</v>
      </c>
      <c r="D25" s="31"/>
      <c r="E25" s="15">
        <f>RA!D29</f>
        <v>595695.90179999999</v>
      </c>
      <c r="F25" s="25">
        <f>RA!I29</f>
        <v>82326.265700000004</v>
      </c>
      <c r="G25" s="16">
        <f t="shared" si="0"/>
        <v>513369.6361</v>
      </c>
      <c r="H25" s="27">
        <f>RA!J29</f>
        <v>13.820183326968801</v>
      </c>
      <c r="I25" s="20">
        <f>VLOOKUP(B25,RMS!B:D,3,FALSE)</f>
        <v>595695.89948584104</v>
      </c>
      <c r="J25" s="21">
        <f>VLOOKUP(B25,RMS!B:E,4,FALSE)</f>
        <v>513369.63904242299</v>
      </c>
      <c r="K25" s="22">
        <f t="shared" si="1"/>
        <v>2.3141589481383562E-3</v>
      </c>
      <c r="L25" s="22">
        <f t="shared" si="2"/>
        <v>-2.9424229869619012E-3</v>
      </c>
    </row>
    <row r="26" spans="1:12">
      <c r="A26" s="34"/>
      <c r="B26" s="12">
        <v>37</v>
      </c>
      <c r="C26" s="31" t="s">
        <v>28</v>
      </c>
      <c r="D26" s="31"/>
      <c r="E26" s="15">
        <f>RA!D30</f>
        <v>1303942.7537</v>
      </c>
      <c r="F26" s="25">
        <f>RA!I30</f>
        <v>183825.4338</v>
      </c>
      <c r="G26" s="16">
        <f t="shared" si="0"/>
        <v>1120117.3199</v>
      </c>
      <c r="H26" s="27">
        <f>RA!J30</f>
        <v>14.0976613642268</v>
      </c>
      <c r="I26" s="20">
        <f>VLOOKUP(B26,RMS!B:D,3,FALSE)</f>
        <v>1303942.71058938</v>
      </c>
      <c r="J26" s="21">
        <f>VLOOKUP(B26,RMS!B:E,4,FALSE)</f>
        <v>1120117.3143677099</v>
      </c>
      <c r="K26" s="22">
        <f t="shared" si="1"/>
        <v>4.3110619997605681E-2</v>
      </c>
      <c r="L26" s="22">
        <f t="shared" si="2"/>
        <v>5.5322900880128145E-3</v>
      </c>
    </row>
    <row r="27" spans="1:12">
      <c r="A27" s="34"/>
      <c r="B27" s="12">
        <v>38</v>
      </c>
      <c r="C27" s="31" t="s">
        <v>29</v>
      </c>
      <c r="D27" s="31"/>
      <c r="E27" s="15">
        <f>RA!D31</f>
        <v>685957.37329999998</v>
      </c>
      <c r="F27" s="25">
        <f>RA!I31</f>
        <v>37672.084999999999</v>
      </c>
      <c r="G27" s="16">
        <f t="shared" si="0"/>
        <v>648285.28830000001</v>
      </c>
      <c r="H27" s="27">
        <f>RA!J31</f>
        <v>5.4918988360409804</v>
      </c>
      <c r="I27" s="20">
        <f>VLOOKUP(B27,RMS!B:D,3,FALSE)</f>
        <v>685957.28453008796</v>
      </c>
      <c r="J27" s="21">
        <f>VLOOKUP(B27,RMS!B:E,4,FALSE)</f>
        <v>648285.39610708004</v>
      </c>
      <c r="K27" s="22">
        <f t="shared" si="1"/>
        <v>8.8769912021234632E-2</v>
      </c>
      <c r="L27" s="22">
        <f t="shared" si="2"/>
        <v>-0.10780708002857864</v>
      </c>
    </row>
    <row r="28" spans="1:12">
      <c r="A28" s="34"/>
      <c r="B28" s="12">
        <v>39</v>
      </c>
      <c r="C28" s="31" t="s">
        <v>30</v>
      </c>
      <c r="D28" s="31"/>
      <c r="E28" s="15">
        <f>RA!D32</f>
        <v>114192.2237</v>
      </c>
      <c r="F28" s="25">
        <f>RA!I32</f>
        <v>27168.403300000002</v>
      </c>
      <c r="G28" s="16">
        <f t="shared" si="0"/>
        <v>87023.820399999997</v>
      </c>
      <c r="H28" s="27">
        <f>RA!J32</f>
        <v>23.7918156067925</v>
      </c>
      <c r="I28" s="20">
        <f>VLOOKUP(B28,RMS!B:D,3,FALSE)</f>
        <v>114192.15001440101</v>
      </c>
      <c r="J28" s="21">
        <f>VLOOKUP(B28,RMS!B:E,4,FALSE)</f>
        <v>87023.829978121794</v>
      </c>
      <c r="K28" s="22">
        <f t="shared" si="1"/>
        <v>7.3685598996235058E-2</v>
      </c>
      <c r="L28" s="22">
        <f t="shared" si="2"/>
        <v>-9.5781217969488353E-3</v>
      </c>
    </row>
    <row r="29" spans="1:12">
      <c r="A29" s="34"/>
      <c r="B29" s="12">
        <v>40</v>
      </c>
      <c r="C29" s="31" t="s">
        <v>31</v>
      </c>
      <c r="D29" s="31"/>
      <c r="E29" s="15">
        <f>RA!D33</f>
        <v>81.709599999999995</v>
      </c>
      <c r="F29" s="25">
        <f>RA!I33</f>
        <v>14.992800000000001</v>
      </c>
      <c r="G29" s="16">
        <f t="shared" si="0"/>
        <v>66.716799999999992</v>
      </c>
      <c r="H29" s="27">
        <f>RA!J33</f>
        <v>18.348884341619598</v>
      </c>
      <c r="I29" s="20">
        <f>VLOOKUP(B29,RMS!B:D,3,FALSE)</f>
        <v>81.709400000000002</v>
      </c>
      <c r="J29" s="21">
        <f>VLOOKUP(B29,RMS!B:E,4,FALSE)</f>
        <v>66.716800000000006</v>
      </c>
      <c r="K29" s="22">
        <f t="shared" si="1"/>
        <v>1.9999999999242846E-4</v>
      </c>
      <c r="L29" s="22">
        <f t="shared" si="2"/>
        <v>0</v>
      </c>
    </row>
    <row r="30" spans="1:12">
      <c r="A30" s="34"/>
      <c r="B30" s="12">
        <v>41</v>
      </c>
      <c r="C30" s="31" t="s">
        <v>40</v>
      </c>
      <c r="D30" s="31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4"/>
      <c r="B31" s="12">
        <v>42</v>
      </c>
      <c r="C31" s="31" t="s">
        <v>32</v>
      </c>
      <c r="D31" s="31"/>
      <c r="E31" s="15">
        <f>RA!D35</f>
        <v>125230.97689999999</v>
      </c>
      <c r="F31" s="25">
        <f>RA!I35</f>
        <v>15017.2528</v>
      </c>
      <c r="G31" s="16">
        <f t="shared" si="0"/>
        <v>110213.72409999999</v>
      </c>
      <c r="H31" s="27">
        <f>RA!J35</f>
        <v>11.991643898132001</v>
      </c>
      <c r="I31" s="20">
        <f>VLOOKUP(B31,RMS!B:D,3,FALSE)</f>
        <v>125230.9762</v>
      </c>
      <c r="J31" s="21">
        <f>VLOOKUP(B31,RMS!B:E,4,FALSE)</f>
        <v>110213.7267</v>
      </c>
      <c r="K31" s="22">
        <f t="shared" si="1"/>
        <v>6.9999998959247023E-4</v>
      </c>
      <c r="L31" s="22">
        <f t="shared" si="2"/>
        <v>-2.6000000070780516E-3</v>
      </c>
    </row>
    <row r="32" spans="1:12">
      <c r="A32" s="34"/>
      <c r="B32" s="12">
        <v>71</v>
      </c>
      <c r="C32" s="31" t="s">
        <v>41</v>
      </c>
      <c r="D32" s="31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4"/>
      <c r="B33" s="12">
        <v>72</v>
      </c>
      <c r="C33" s="31" t="s">
        <v>42</v>
      </c>
      <c r="D33" s="31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4"/>
      <c r="B34" s="12">
        <v>73</v>
      </c>
      <c r="C34" s="31" t="s">
        <v>43</v>
      </c>
      <c r="D34" s="31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4"/>
      <c r="B35" s="12">
        <v>75</v>
      </c>
      <c r="C35" s="31" t="s">
        <v>33</v>
      </c>
      <c r="D35" s="31"/>
      <c r="E35" s="15">
        <f>RA!D39</f>
        <v>680155.56449999998</v>
      </c>
      <c r="F35" s="25">
        <f>RA!I39</f>
        <v>39214.995499999997</v>
      </c>
      <c r="G35" s="16">
        <f t="shared" si="0"/>
        <v>640940.56900000002</v>
      </c>
      <c r="H35" s="27">
        <f>RA!J39</f>
        <v>5.7655921008053497</v>
      </c>
      <c r="I35" s="20">
        <f>VLOOKUP(B35,RMS!B:D,3,FALSE)</f>
        <v>680155.56410256401</v>
      </c>
      <c r="J35" s="21">
        <f>VLOOKUP(B35,RMS!B:E,4,FALSE)</f>
        <v>640940.57076923095</v>
      </c>
      <c r="K35" s="22">
        <f t="shared" si="1"/>
        <v>3.9743597153574228E-4</v>
      </c>
      <c r="L35" s="22">
        <f t="shared" si="2"/>
        <v>-1.7692309338599443E-3</v>
      </c>
    </row>
    <row r="36" spans="1:12">
      <c r="A36" s="34"/>
      <c r="B36" s="12">
        <v>76</v>
      </c>
      <c r="C36" s="31" t="s">
        <v>34</v>
      </c>
      <c r="D36" s="31"/>
      <c r="E36" s="15">
        <f>RA!D40</f>
        <v>518414.70799999998</v>
      </c>
      <c r="F36" s="25">
        <f>RA!I40</f>
        <v>30078.9493</v>
      </c>
      <c r="G36" s="16">
        <f t="shared" si="0"/>
        <v>488335.75870000001</v>
      </c>
      <c r="H36" s="27">
        <f>RA!J40</f>
        <v>5.80210183774338</v>
      </c>
      <c r="I36" s="20">
        <f>VLOOKUP(B36,RMS!B:D,3,FALSE)</f>
        <v>518414.70009401703</v>
      </c>
      <c r="J36" s="21">
        <f>VLOOKUP(B36,RMS!B:E,4,FALSE)</f>
        <v>488335.75972478598</v>
      </c>
      <c r="K36" s="22">
        <f t="shared" si="1"/>
        <v>7.9059829586185515E-3</v>
      </c>
      <c r="L36" s="22">
        <f t="shared" si="2"/>
        <v>-1.0247859754599631E-3</v>
      </c>
    </row>
    <row r="37" spans="1:12">
      <c r="A37" s="34"/>
      <c r="B37" s="12">
        <v>77</v>
      </c>
      <c r="C37" s="31" t="s">
        <v>44</v>
      </c>
      <c r="D37" s="31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4"/>
      <c r="B38" s="12">
        <v>78</v>
      </c>
      <c r="C38" s="31" t="s">
        <v>45</v>
      </c>
      <c r="D38" s="31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4"/>
      <c r="B39" s="12">
        <v>99</v>
      </c>
      <c r="C39" s="31" t="s">
        <v>35</v>
      </c>
      <c r="D39" s="31"/>
      <c r="E39" s="15">
        <f>RA!D43</f>
        <v>49787.897599999997</v>
      </c>
      <c r="F39" s="25">
        <f>RA!I43</f>
        <v>5633.9665999999997</v>
      </c>
      <c r="G39" s="16">
        <f t="shared" si="0"/>
        <v>44153.930999999997</v>
      </c>
      <c r="H39" s="27">
        <f>RA!J43</f>
        <v>11.315935943436999</v>
      </c>
      <c r="I39" s="20">
        <f>VLOOKUP(B39,RMS!B:D,3,FALSE)</f>
        <v>49787.897435897401</v>
      </c>
      <c r="J39" s="21">
        <f>VLOOKUP(B39,RMS!B:E,4,FALSE)</f>
        <v>44153.931623931603</v>
      </c>
      <c r="K39" s="22">
        <f t="shared" si="1"/>
        <v>1.6410259559052065E-4</v>
      </c>
      <c r="L39" s="22">
        <f t="shared" si="2"/>
        <v>-6.2393160624196753E-4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29" customWidth="1"/>
    <col min="2" max="3" width="9" style="29"/>
    <col min="4" max="5" width="11.5" style="29" bestFit="1" customWidth="1"/>
    <col min="6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7" width="9.2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51" t="s">
        <v>54</v>
      </c>
      <c r="W1" s="39"/>
    </row>
    <row r="2" spans="1:23" ht="12.7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51"/>
      <c r="W2" s="39"/>
    </row>
    <row r="3" spans="1:23" ht="23.25" thickBo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52" t="s">
        <v>55</v>
      </c>
      <c r="W3" s="39"/>
    </row>
    <row r="4" spans="1:23" ht="15" thickTop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50"/>
      <c r="W4" s="39"/>
    </row>
    <row r="5" spans="1:23" ht="15" thickTop="1" thickBot="1">
      <c r="A5" s="53"/>
      <c r="B5" s="54"/>
      <c r="C5" s="55"/>
      <c r="D5" s="56" t="s">
        <v>0</v>
      </c>
      <c r="E5" s="56" t="s">
        <v>56</v>
      </c>
      <c r="F5" s="56" t="s">
        <v>57</v>
      </c>
      <c r="G5" s="56" t="s">
        <v>58</v>
      </c>
      <c r="H5" s="56" t="s">
        <v>59</v>
      </c>
      <c r="I5" s="56" t="s">
        <v>1</v>
      </c>
      <c r="J5" s="56" t="s">
        <v>2</v>
      </c>
      <c r="K5" s="56" t="s">
        <v>60</v>
      </c>
      <c r="L5" s="56" t="s">
        <v>61</v>
      </c>
      <c r="M5" s="56" t="s">
        <v>62</v>
      </c>
      <c r="N5" s="56" t="s">
        <v>63</v>
      </c>
      <c r="O5" s="56" t="s">
        <v>64</v>
      </c>
      <c r="P5" s="56" t="s">
        <v>65</v>
      </c>
      <c r="Q5" s="56" t="s">
        <v>66</v>
      </c>
      <c r="R5" s="56" t="s">
        <v>67</v>
      </c>
      <c r="S5" s="56" t="s">
        <v>68</v>
      </c>
      <c r="T5" s="56" t="s">
        <v>69</v>
      </c>
      <c r="U5" s="57" t="s">
        <v>70</v>
      </c>
      <c r="V5" s="50"/>
      <c r="W5" s="50"/>
    </row>
    <row r="6" spans="1:23" ht="14.25" thickBot="1">
      <c r="A6" s="58" t="s">
        <v>3</v>
      </c>
      <c r="B6" s="40" t="s">
        <v>4</v>
      </c>
      <c r="C6" s="41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9"/>
      <c r="V6" s="50"/>
      <c r="W6" s="50"/>
    </row>
    <row r="7" spans="1:23" ht="14.25" thickBot="1">
      <c r="A7" s="42" t="s">
        <v>5</v>
      </c>
      <c r="B7" s="43"/>
      <c r="C7" s="44"/>
      <c r="D7" s="60">
        <v>18379254.402399998</v>
      </c>
      <c r="E7" s="60">
        <v>29393190</v>
      </c>
      <c r="F7" s="61">
        <v>62.528954504087501</v>
      </c>
      <c r="G7" s="62"/>
      <c r="H7" s="62"/>
      <c r="I7" s="60">
        <v>1171240.9154999999</v>
      </c>
      <c r="J7" s="61">
        <v>6.3726247531948701</v>
      </c>
      <c r="K7" s="62"/>
      <c r="L7" s="62"/>
      <c r="M7" s="62"/>
      <c r="N7" s="60">
        <v>377619688.88050002</v>
      </c>
      <c r="O7" s="60">
        <v>2370363777.0064998</v>
      </c>
      <c r="P7" s="60">
        <v>1019625</v>
      </c>
      <c r="Q7" s="60">
        <v>1433089</v>
      </c>
      <c r="R7" s="61">
        <v>-28.851243712009499</v>
      </c>
      <c r="S7" s="60">
        <v>18.025503888586499</v>
      </c>
      <c r="T7" s="60">
        <v>21.5273010434104</v>
      </c>
      <c r="U7" s="63">
        <v>-19.426902995156901</v>
      </c>
      <c r="V7" s="50"/>
      <c r="W7" s="50"/>
    </row>
    <row r="8" spans="1:23" ht="14.25" thickBot="1">
      <c r="A8" s="45">
        <v>41537</v>
      </c>
      <c r="B8" s="35" t="s">
        <v>6</v>
      </c>
      <c r="C8" s="36"/>
      <c r="D8" s="64">
        <v>755104.91720000003</v>
      </c>
      <c r="E8" s="64">
        <v>812176</v>
      </c>
      <c r="F8" s="65">
        <v>92.973064606686194</v>
      </c>
      <c r="G8" s="66"/>
      <c r="H8" s="66"/>
      <c r="I8" s="64">
        <v>141463.56589999999</v>
      </c>
      <c r="J8" s="65">
        <v>18.7342927688195</v>
      </c>
      <c r="K8" s="66"/>
      <c r="L8" s="66"/>
      <c r="M8" s="66"/>
      <c r="N8" s="64">
        <v>13260149.434800001</v>
      </c>
      <c r="O8" s="64">
        <v>76253515.137400001</v>
      </c>
      <c r="P8" s="64">
        <v>30513</v>
      </c>
      <c r="Q8" s="64">
        <v>35669</v>
      </c>
      <c r="R8" s="65">
        <v>-14.4551291037035</v>
      </c>
      <c r="S8" s="64">
        <v>24.7469903713171</v>
      </c>
      <c r="T8" s="64">
        <v>29.435772270038399</v>
      </c>
      <c r="U8" s="67">
        <v>-18.946877290402799</v>
      </c>
      <c r="V8" s="50"/>
      <c r="W8" s="50"/>
    </row>
    <row r="9" spans="1:23" ht="12" customHeight="1" thickBot="1">
      <c r="A9" s="46"/>
      <c r="B9" s="35" t="s">
        <v>7</v>
      </c>
      <c r="C9" s="36"/>
      <c r="D9" s="64">
        <v>137597.09529999999</v>
      </c>
      <c r="E9" s="64">
        <v>176743</v>
      </c>
      <c r="F9" s="65">
        <v>77.851510554873499</v>
      </c>
      <c r="G9" s="66"/>
      <c r="H9" s="66"/>
      <c r="I9" s="64">
        <v>30986.109899999999</v>
      </c>
      <c r="J9" s="65">
        <v>22.519450597733702</v>
      </c>
      <c r="K9" s="66"/>
      <c r="L9" s="66"/>
      <c r="M9" s="66"/>
      <c r="N9" s="64">
        <v>2489666.3426000001</v>
      </c>
      <c r="O9" s="64">
        <v>16491099.0722</v>
      </c>
      <c r="P9" s="64">
        <v>8581</v>
      </c>
      <c r="Q9" s="64">
        <v>10094</v>
      </c>
      <c r="R9" s="65">
        <v>-14.989102437091301</v>
      </c>
      <c r="S9" s="64">
        <v>16.035088602727001</v>
      </c>
      <c r="T9" s="64">
        <v>16.0892360213989</v>
      </c>
      <c r="U9" s="67">
        <v>-0.33768081994063598</v>
      </c>
      <c r="V9" s="50"/>
      <c r="W9" s="50"/>
    </row>
    <row r="10" spans="1:23" ht="14.25" thickBot="1">
      <c r="A10" s="46"/>
      <c r="B10" s="35" t="s">
        <v>8</v>
      </c>
      <c r="C10" s="36"/>
      <c r="D10" s="64">
        <v>182969.60630000001</v>
      </c>
      <c r="E10" s="64">
        <v>150203</v>
      </c>
      <c r="F10" s="65">
        <v>121.814881393847</v>
      </c>
      <c r="G10" s="66"/>
      <c r="H10" s="66"/>
      <c r="I10" s="64">
        <v>47556.951500000003</v>
      </c>
      <c r="J10" s="65">
        <v>25.991722047007499</v>
      </c>
      <c r="K10" s="66"/>
      <c r="L10" s="66"/>
      <c r="M10" s="66"/>
      <c r="N10" s="64">
        <v>2688682.3122</v>
      </c>
      <c r="O10" s="64">
        <v>22068955.581599999</v>
      </c>
      <c r="P10" s="64">
        <v>101653</v>
      </c>
      <c r="Q10" s="64">
        <v>144394</v>
      </c>
      <c r="R10" s="65">
        <v>-29.600260398631502</v>
      </c>
      <c r="S10" s="64">
        <v>1.79994300512528</v>
      </c>
      <c r="T10" s="64">
        <v>1.8087085668379601</v>
      </c>
      <c r="U10" s="67">
        <v>-0.48699107070156999</v>
      </c>
      <c r="V10" s="50"/>
      <c r="W10" s="50"/>
    </row>
    <row r="11" spans="1:23" ht="14.25" thickBot="1">
      <c r="A11" s="46"/>
      <c r="B11" s="35" t="s">
        <v>9</v>
      </c>
      <c r="C11" s="36"/>
      <c r="D11" s="64">
        <v>55537.788800000002</v>
      </c>
      <c r="E11" s="64">
        <v>54959</v>
      </c>
      <c r="F11" s="65">
        <v>101.053128332029</v>
      </c>
      <c r="G11" s="66"/>
      <c r="H11" s="66"/>
      <c r="I11" s="64">
        <v>13838.591</v>
      </c>
      <c r="J11" s="65">
        <v>24.917432434760499</v>
      </c>
      <c r="K11" s="66"/>
      <c r="L11" s="66"/>
      <c r="M11" s="66"/>
      <c r="N11" s="64">
        <v>1053581.9128</v>
      </c>
      <c r="O11" s="64">
        <v>7400701.5702999998</v>
      </c>
      <c r="P11" s="64">
        <v>2900</v>
      </c>
      <c r="Q11" s="64">
        <v>3014</v>
      </c>
      <c r="R11" s="65">
        <v>-3.7823490378234998</v>
      </c>
      <c r="S11" s="64">
        <v>19.150961655172399</v>
      </c>
      <c r="T11" s="64">
        <v>19.9727271068348</v>
      </c>
      <c r="U11" s="67">
        <v>-4.2909879224806797</v>
      </c>
      <c r="V11" s="50"/>
      <c r="W11" s="50"/>
    </row>
    <row r="12" spans="1:23" ht="14.25" thickBot="1">
      <c r="A12" s="46"/>
      <c r="B12" s="35" t="s">
        <v>10</v>
      </c>
      <c r="C12" s="36"/>
      <c r="D12" s="64">
        <v>161269.21849999999</v>
      </c>
      <c r="E12" s="64">
        <v>281578</v>
      </c>
      <c r="F12" s="65">
        <v>57.273373097330001</v>
      </c>
      <c r="G12" s="66"/>
      <c r="H12" s="66"/>
      <c r="I12" s="64">
        <v>13669.515299999999</v>
      </c>
      <c r="J12" s="65">
        <v>8.4762085580516402</v>
      </c>
      <c r="K12" s="66"/>
      <c r="L12" s="66"/>
      <c r="M12" s="66"/>
      <c r="N12" s="64">
        <v>3865970.0088999998</v>
      </c>
      <c r="O12" s="64">
        <v>28198700.648400001</v>
      </c>
      <c r="P12" s="64">
        <v>1615</v>
      </c>
      <c r="Q12" s="64">
        <v>1850</v>
      </c>
      <c r="R12" s="65">
        <v>-12.7027027027027</v>
      </c>
      <c r="S12" s="64">
        <v>99.857101238390101</v>
      </c>
      <c r="T12" s="64">
        <v>88.730794972973001</v>
      </c>
      <c r="U12" s="67">
        <v>11.142228371776101</v>
      </c>
      <c r="V12" s="50"/>
      <c r="W12" s="50"/>
    </row>
    <row r="13" spans="1:23" ht="14.25" thickBot="1">
      <c r="A13" s="46"/>
      <c r="B13" s="35" t="s">
        <v>11</v>
      </c>
      <c r="C13" s="36"/>
      <c r="D13" s="64">
        <v>298055.61800000002</v>
      </c>
      <c r="E13" s="64">
        <v>374142</v>
      </c>
      <c r="F13" s="65">
        <v>79.663768836431103</v>
      </c>
      <c r="G13" s="66"/>
      <c r="H13" s="66"/>
      <c r="I13" s="64">
        <v>75554.285799999998</v>
      </c>
      <c r="J13" s="65">
        <v>25.349056094624601</v>
      </c>
      <c r="K13" s="66"/>
      <c r="L13" s="66"/>
      <c r="M13" s="66"/>
      <c r="N13" s="64">
        <v>5908506.0415000003</v>
      </c>
      <c r="O13" s="64">
        <v>40918827.207199998</v>
      </c>
      <c r="P13" s="64">
        <v>12157</v>
      </c>
      <c r="Q13" s="64">
        <v>13540</v>
      </c>
      <c r="R13" s="65">
        <v>-10.214180206794699</v>
      </c>
      <c r="S13" s="64">
        <v>24.517201447725601</v>
      </c>
      <c r="T13" s="64">
        <v>24.961956528803501</v>
      </c>
      <c r="U13" s="67">
        <v>-1.81405321494887</v>
      </c>
      <c r="V13" s="50"/>
      <c r="W13" s="50"/>
    </row>
    <row r="14" spans="1:23" ht="14.25" thickBot="1">
      <c r="A14" s="46"/>
      <c r="B14" s="35" t="s">
        <v>12</v>
      </c>
      <c r="C14" s="36"/>
      <c r="D14" s="64">
        <v>160477.84700000001</v>
      </c>
      <c r="E14" s="64">
        <v>208368</v>
      </c>
      <c r="F14" s="65">
        <v>77.016551005912604</v>
      </c>
      <c r="G14" s="66"/>
      <c r="H14" s="66"/>
      <c r="I14" s="64">
        <v>29288.204900000001</v>
      </c>
      <c r="J14" s="65">
        <v>18.250621782083101</v>
      </c>
      <c r="K14" s="66"/>
      <c r="L14" s="66"/>
      <c r="M14" s="66"/>
      <c r="N14" s="64">
        <v>3395717.2450000001</v>
      </c>
      <c r="O14" s="64">
        <v>22129465.975099999</v>
      </c>
      <c r="P14" s="64">
        <v>2346</v>
      </c>
      <c r="Q14" s="64">
        <v>2780</v>
      </c>
      <c r="R14" s="65">
        <v>-15.6115107913669</v>
      </c>
      <c r="S14" s="64">
        <v>68.404879369138996</v>
      </c>
      <c r="T14" s="64">
        <v>70.323245359712203</v>
      </c>
      <c r="U14" s="67">
        <v>-2.8044285850151298</v>
      </c>
      <c r="V14" s="50"/>
      <c r="W14" s="50"/>
    </row>
    <row r="15" spans="1:23" ht="14.25" thickBot="1">
      <c r="A15" s="46"/>
      <c r="B15" s="35" t="s">
        <v>13</v>
      </c>
      <c r="C15" s="36"/>
      <c r="D15" s="64">
        <v>74878.582599999994</v>
      </c>
      <c r="E15" s="64">
        <v>127780</v>
      </c>
      <c r="F15" s="65">
        <v>58.5996107372046</v>
      </c>
      <c r="G15" s="66"/>
      <c r="H15" s="66"/>
      <c r="I15" s="64">
        <v>13858.272800000001</v>
      </c>
      <c r="J15" s="65">
        <v>18.507659091292702</v>
      </c>
      <c r="K15" s="66"/>
      <c r="L15" s="66"/>
      <c r="M15" s="66"/>
      <c r="N15" s="64">
        <v>1789043.1908</v>
      </c>
      <c r="O15" s="64">
        <v>14464672.2184</v>
      </c>
      <c r="P15" s="64">
        <v>2483</v>
      </c>
      <c r="Q15" s="64">
        <v>3048</v>
      </c>
      <c r="R15" s="65">
        <v>-18.536745406824199</v>
      </c>
      <c r="S15" s="64">
        <v>30.1564972211035</v>
      </c>
      <c r="T15" s="64">
        <v>31.603040091863502</v>
      </c>
      <c r="U15" s="67">
        <v>-4.7967867758451899</v>
      </c>
      <c r="V15" s="50"/>
      <c r="W15" s="50"/>
    </row>
    <row r="16" spans="1:23" ht="14.25" thickBot="1">
      <c r="A16" s="46"/>
      <c r="B16" s="35" t="s">
        <v>14</v>
      </c>
      <c r="C16" s="36"/>
      <c r="D16" s="64">
        <v>1181812.1015000001</v>
      </c>
      <c r="E16" s="64">
        <v>1302899</v>
      </c>
      <c r="F16" s="65">
        <v>90.706348036186995</v>
      </c>
      <c r="G16" s="66"/>
      <c r="H16" s="66"/>
      <c r="I16" s="64">
        <v>95310.894</v>
      </c>
      <c r="J16" s="65">
        <v>8.0648094463602007</v>
      </c>
      <c r="K16" s="66"/>
      <c r="L16" s="66"/>
      <c r="M16" s="66"/>
      <c r="N16" s="64">
        <v>20344635.026799999</v>
      </c>
      <c r="O16" s="64">
        <v>129169136.6135</v>
      </c>
      <c r="P16" s="64">
        <v>78207</v>
      </c>
      <c r="Q16" s="64">
        <v>138880</v>
      </c>
      <c r="R16" s="65">
        <v>-43.687355990783402</v>
      </c>
      <c r="S16" s="64">
        <v>15.111334042988499</v>
      </c>
      <c r="T16" s="64">
        <v>19.065851657546101</v>
      </c>
      <c r="U16" s="67">
        <v>-26.169215790663198</v>
      </c>
      <c r="V16" s="50"/>
      <c r="W16" s="50"/>
    </row>
    <row r="17" spans="1:21" ht="12" thickBot="1">
      <c r="A17" s="46"/>
      <c r="B17" s="35" t="s">
        <v>15</v>
      </c>
      <c r="C17" s="36"/>
      <c r="D17" s="64">
        <v>1344686.8159</v>
      </c>
      <c r="E17" s="64">
        <v>4733239</v>
      </c>
      <c r="F17" s="65">
        <v>28.409442580440199</v>
      </c>
      <c r="G17" s="66"/>
      <c r="H17" s="66"/>
      <c r="I17" s="64">
        <v>-692158.42539999995</v>
      </c>
      <c r="J17" s="65">
        <v>-51.4735786218546</v>
      </c>
      <c r="K17" s="66"/>
      <c r="L17" s="66"/>
      <c r="M17" s="66"/>
      <c r="N17" s="64">
        <v>35184774.641900003</v>
      </c>
      <c r="O17" s="64">
        <v>110024668.7313</v>
      </c>
      <c r="P17" s="64">
        <v>27743</v>
      </c>
      <c r="Q17" s="64">
        <v>89291</v>
      </c>
      <c r="R17" s="65">
        <v>-68.929679362981702</v>
      </c>
      <c r="S17" s="64">
        <v>48.469409072558904</v>
      </c>
      <c r="T17" s="64">
        <v>59.781912842279702</v>
      </c>
      <c r="U17" s="67">
        <v>-23.339471196741901</v>
      </c>
    </row>
    <row r="18" spans="1:21" ht="12" thickBot="1">
      <c r="A18" s="46"/>
      <c r="B18" s="35" t="s">
        <v>16</v>
      </c>
      <c r="C18" s="36"/>
      <c r="D18" s="64">
        <v>1781434.4791000001</v>
      </c>
      <c r="E18" s="64">
        <v>2182519</v>
      </c>
      <c r="F18" s="65">
        <v>81.622862348506501</v>
      </c>
      <c r="G18" s="66"/>
      <c r="H18" s="66"/>
      <c r="I18" s="64">
        <v>255208.304</v>
      </c>
      <c r="J18" s="65">
        <v>14.326000029422</v>
      </c>
      <c r="K18" s="66"/>
      <c r="L18" s="66"/>
      <c r="M18" s="66"/>
      <c r="N18" s="64">
        <v>32617320.732799999</v>
      </c>
      <c r="O18" s="64">
        <v>231921588.85519999</v>
      </c>
      <c r="P18" s="64">
        <v>97686</v>
      </c>
      <c r="Q18" s="64">
        <v>131953</v>
      </c>
      <c r="R18" s="65">
        <v>-25.969095056573199</v>
      </c>
      <c r="S18" s="64">
        <v>18.236333549331501</v>
      </c>
      <c r="T18" s="64">
        <v>19.618267955256801</v>
      </c>
      <c r="U18" s="67">
        <v>-7.5779180183722898</v>
      </c>
    </row>
    <row r="19" spans="1:21" ht="12" thickBot="1">
      <c r="A19" s="46"/>
      <c r="B19" s="35" t="s">
        <v>17</v>
      </c>
      <c r="C19" s="36"/>
      <c r="D19" s="64">
        <v>678235.4155</v>
      </c>
      <c r="E19" s="64">
        <v>998468</v>
      </c>
      <c r="F19" s="65">
        <v>67.9276066433777</v>
      </c>
      <c r="G19" s="66"/>
      <c r="H19" s="66"/>
      <c r="I19" s="64">
        <v>54289.536699999997</v>
      </c>
      <c r="J19" s="65">
        <v>8.0045269620692601</v>
      </c>
      <c r="K19" s="66"/>
      <c r="L19" s="66"/>
      <c r="M19" s="66"/>
      <c r="N19" s="64">
        <v>14310074.505899999</v>
      </c>
      <c r="O19" s="64">
        <v>82515534.993399993</v>
      </c>
      <c r="P19" s="64">
        <v>15193</v>
      </c>
      <c r="Q19" s="64">
        <v>22145</v>
      </c>
      <c r="R19" s="65">
        <v>-31.393090991194398</v>
      </c>
      <c r="S19" s="64">
        <v>44.641309517541004</v>
      </c>
      <c r="T19" s="64">
        <v>48.988033483856398</v>
      </c>
      <c r="U19" s="67">
        <v>-9.7369992352205905</v>
      </c>
    </row>
    <row r="20" spans="1:21" ht="12" thickBot="1">
      <c r="A20" s="46"/>
      <c r="B20" s="35" t="s">
        <v>18</v>
      </c>
      <c r="C20" s="36"/>
      <c r="D20" s="64">
        <v>970084.54799999995</v>
      </c>
      <c r="E20" s="64">
        <v>2317121</v>
      </c>
      <c r="F20" s="65">
        <v>41.865942607226799</v>
      </c>
      <c r="G20" s="66"/>
      <c r="H20" s="66"/>
      <c r="I20" s="64">
        <v>36160.0363</v>
      </c>
      <c r="J20" s="65">
        <v>3.7275138929436902</v>
      </c>
      <c r="K20" s="66"/>
      <c r="L20" s="66"/>
      <c r="M20" s="66"/>
      <c r="N20" s="64">
        <v>23868264.310199998</v>
      </c>
      <c r="O20" s="64">
        <v>140138833.06200001</v>
      </c>
      <c r="P20" s="64">
        <v>36824</v>
      </c>
      <c r="Q20" s="64">
        <v>50916</v>
      </c>
      <c r="R20" s="65">
        <v>-27.676958127111298</v>
      </c>
      <c r="S20" s="64">
        <v>26.343812404953301</v>
      </c>
      <c r="T20" s="64">
        <v>32.153068210385698</v>
      </c>
      <c r="U20" s="67">
        <v>-22.051689847063098</v>
      </c>
    </row>
    <row r="21" spans="1:21" ht="12" thickBot="1">
      <c r="A21" s="46"/>
      <c r="B21" s="35" t="s">
        <v>19</v>
      </c>
      <c r="C21" s="36"/>
      <c r="D21" s="64">
        <v>380941.6863</v>
      </c>
      <c r="E21" s="64">
        <v>602198</v>
      </c>
      <c r="F21" s="65">
        <v>63.258543917449103</v>
      </c>
      <c r="G21" s="66"/>
      <c r="H21" s="66"/>
      <c r="I21" s="64">
        <v>45652.120999999999</v>
      </c>
      <c r="J21" s="65">
        <v>11.984018195385399</v>
      </c>
      <c r="K21" s="66"/>
      <c r="L21" s="66"/>
      <c r="M21" s="66"/>
      <c r="N21" s="64">
        <v>7527656.1723999996</v>
      </c>
      <c r="O21" s="64">
        <v>49197863.758199997</v>
      </c>
      <c r="P21" s="64">
        <v>33516</v>
      </c>
      <c r="Q21" s="64">
        <v>35919</v>
      </c>
      <c r="R21" s="65">
        <v>-6.6900526183913804</v>
      </c>
      <c r="S21" s="64">
        <v>11.3659651002506</v>
      </c>
      <c r="T21" s="64">
        <v>14.2241293716418</v>
      </c>
      <c r="U21" s="67">
        <v>-25.146692306209001</v>
      </c>
    </row>
    <row r="22" spans="1:21" ht="12" thickBot="1">
      <c r="A22" s="46"/>
      <c r="B22" s="35" t="s">
        <v>20</v>
      </c>
      <c r="C22" s="36"/>
      <c r="D22" s="64">
        <v>1304046.1470999999</v>
      </c>
      <c r="E22" s="64">
        <v>1322076</v>
      </c>
      <c r="F22" s="65">
        <v>98.636246864779295</v>
      </c>
      <c r="G22" s="66"/>
      <c r="H22" s="66"/>
      <c r="I22" s="64">
        <v>164633.3529</v>
      </c>
      <c r="J22" s="65">
        <v>12.624810346330101</v>
      </c>
      <c r="K22" s="66"/>
      <c r="L22" s="66"/>
      <c r="M22" s="66"/>
      <c r="N22" s="64">
        <v>22447415.4661</v>
      </c>
      <c r="O22" s="64">
        <v>168615692.84869999</v>
      </c>
      <c r="P22" s="64">
        <v>84064</v>
      </c>
      <c r="Q22" s="64">
        <v>103632</v>
      </c>
      <c r="R22" s="65">
        <v>-18.8821985487108</v>
      </c>
      <c r="S22" s="64">
        <v>15.512539816092501</v>
      </c>
      <c r="T22" s="64">
        <v>15.7623115350471</v>
      </c>
      <c r="U22" s="67">
        <v>-1.61012781862761</v>
      </c>
    </row>
    <row r="23" spans="1:21" ht="12" thickBot="1">
      <c r="A23" s="46"/>
      <c r="B23" s="35" t="s">
        <v>21</v>
      </c>
      <c r="C23" s="36"/>
      <c r="D23" s="64">
        <v>2927200.9131999998</v>
      </c>
      <c r="E23" s="64">
        <v>2916227</v>
      </c>
      <c r="F23" s="65">
        <v>100.37630517788899</v>
      </c>
      <c r="G23" s="66"/>
      <c r="H23" s="66"/>
      <c r="I23" s="64">
        <v>303657.14380000002</v>
      </c>
      <c r="J23" s="65">
        <v>10.3736351826989</v>
      </c>
      <c r="K23" s="66"/>
      <c r="L23" s="66"/>
      <c r="M23" s="66"/>
      <c r="N23" s="64">
        <v>51860459.491400003</v>
      </c>
      <c r="O23" s="64">
        <v>357546445.6304</v>
      </c>
      <c r="P23" s="64">
        <v>98414</v>
      </c>
      <c r="Q23" s="64">
        <v>106474</v>
      </c>
      <c r="R23" s="65">
        <v>-7.5699231737325503</v>
      </c>
      <c r="S23" s="64">
        <v>29.743744926534799</v>
      </c>
      <c r="T23" s="64">
        <v>30.081128582564801</v>
      </c>
      <c r="U23" s="67">
        <v>-1.13430120135589</v>
      </c>
    </row>
    <row r="24" spans="1:21" ht="12" thickBot="1">
      <c r="A24" s="46"/>
      <c r="B24" s="35" t="s">
        <v>22</v>
      </c>
      <c r="C24" s="36"/>
      <c r="D24" s="64">
        <v>282530.1753</v>
      </c>
      <c r="E24" s="64">
        <v>598821</v>
      </c>
      <c r="F24" s="65">
        <v>47.181073359150702</v>
      </c>
      <c r="G24" s="66"/>
      <c r="H24" s="66"/>
      <c r="I24" s="64">
        <v>44084.084600000002</v>
      </c>
      <c r="J24" s="65">
        <v>15.603319027141101</v>
      </c>
      <c r="K24" s="66"/>
      <c r="L24" s="66"/>
      <c r="M24" s="66"/>
      <c r="N24" s="64">
        <v>6954105.0548</v>
      </c>
      <c r="O24" s="64">
        <v>42248538.348099999</v>
      </c>
      <c r="P24" s="64">
        <v>29183</v>
      </c>
      <c r="Q24" s="64">
        <v>54687</v>
      </c>
      <c r="R24" s="65">
        <v>-46.636312103424999</v>
      </c>
      <c r="S24" s="64">
        <v>9.6813273241270608</v>
      </c>
      <c r="T24" s="64">
        <v>14.183728264487</v>
      </c>
      <c r="U24" s="67">
        <v>-46.506029489772402</v>
      </c>
    </row>
    <row r="25" spans="1:21" ht="12" thickBot="1">
      <c r="A25" s="46"/>
      <c r="B25" s="35" t="s">
        <v>23</v>
      </c>
      <c r="C25" s="36"/>
      <c r="D25" s="64">
        <v>251173.45129999999</v>
      </c>
      <c r="E25" s="64">
        <v>440009</v>
      </c>
      <c r="F25" s="65">
        <v>57.083707674161197</v>
      </c>
      <c r="G25" s="66"/>
      <c r="H25" s="66"/>
      <c r="I25" s="64">
        <v>23663.551899999999</v>
      </c>
      <c r="J25" s="65">
        <v>9.4211994848676905</v>
      </c>
      <c r="K25" s="66"/>
      <c r="L25" s="66"/>
      <c r="M25" s="66"/>
      <c r="N25" s="64">
        <v>5520551.6601</v>
      </c>
      <c r="O25" s="64">
        <v>31817402.113499999</v>
      </c>
      <c r="P25" s="64">
        <v>15449</v>
      </c>
      <c r="Q25" s="64">
        <v>32607</v>
      </c>
      <c r="R25" s="65">
        <v>-52.620602938019402</v>
      </c>
      <c r="S25" s="64">
        <v>16.258233626772</v>
      </c>
      <c r="T25" s="64">
        <v>18.9028806084583</v>
      </c>
      <c r="U25" s="67">
        <v>-16.266508665071001</v>
      </c>
    </row>
    <row r="26" spans="1:21" ht="12" thickBot="1">
      <c r="A26" s="46"/>
      <c r="B26" s="35" t="s">
        <v>24</v>
      </c>
      <c r="C26" s="36"/>
      <c r="D26" s="64">
        <v>436513.11330000003</v>
      </c>
      <c r="E26" s="64">
        <v>666588</v>
      </c>
      <c r="F26" s="65">
        <v>65.484694188914304</v>
      </c>
      <c r="G26" s="66"/>
      <c r="H26" s="66"/>
      <c r="I26" s="64">
        <v>96156.948199999999</v>
      </c>
      <c r="J26" s="65">
        <v>22.028421431159799</v>
      </c>
      <c r="K26" s="66"/>
      <c r="L26" s="66"/>
      <c r="M26" s="66"/>
      <c r="N26" s="64">
        <v>9351216.3484000005</v>
      </c>
      <c r="O26" s="64">
        <v>77337873.934</v>
      </c>
      <c r="P26" s="64">
        <v>34788</v>
      </c>
      <c r="Q26" s="64">
        <v>40071</v>
      </c>
      <c r="R26" s="65">
        <v>-13.1840982256495</v>
      </c>
      <c r="S26" s="64">
        <v>12.5478070972749</v>
      </c>
      <c r="T26" s="64">
        <v>13.5166062189613</v>
      </c>
      <c r="U26" s="67">
        <v>-7.7208640057657698</v>
      </c>
    </row>
    <row r="27" spans="1:21" ht="12" thickBot="1">
      <c r="A27" s="46"/>
      <c r="B27" s="35" t="s">
        <v>25</v>
      </c>
      <c r="C27" s="36"/>
      <c r="D27" s="64">
        <v>196320.20749999999</v>
      </c>
      <c r="E27" s="64">
        <v>554843</v>
      </c>
      <c r="F27" s="65">
        <v>35.383019610952999</v>
      </c>
      <c r="G27" s="66"/>
      <c r="H27" s="66"/>
      <c r="I27" s="64">
        <v>47736.013299999999</v>
      </c>
      <c r="J27" s="65">
        <v>24.315384497543398</v>
      </c>
      <c r="K27" s="66"/>
      <c r="L27" s="66"/>
      <c r="M27" s="66"/>
      <c r="N27" s="64">
        <v>6574227.3030000003</v>
      </c>
      <c r="O27" s="64">
        <v>36628255.284000002</v>
      </c>
      <c r="P27" s="64">
        <v>31460</v>
      </c>
      <c r="Q27" s="64">
        <v>42187</v>
      </c>
      <c r="R27" s="65">
        <v>-25.4272643231327</v>
      </c>
      <c r="S27" s="64">
        <v>6.24031174507311</v>
      </c>
      <c r="T27" s="64">
        <v>10.030899118211799</v>
      </c>
      <c r="U27" s="67">
        <v>-60.7435578219539</v>
      </c>
    </row>
    <row r="28" spans="1:21" ht="12" thickBot="1">
      <c r="A28" s="46"/>
      <c r="B28" s="35" t="s">
        <v>26</v>
      </c>
      <c r="C28" s="36"/>
      <c r="D28" s="64">
        <v>744925.56559999997</v>
      </c>
      <c r="E28" s="64">
        <v>1370078</v>
      </c>
      <c r="F28" s="65">
        <v>54.371033298834099</v>
      </c>
      <c r="G28" s="66"/>
      <c r="H28" s="66"/>
      <c r="I28" s="64">
        <v>-90320.487699999998</v>
      </c>
      <c r="J28" s="65">
        <v>-12.124766805023199</v>
      </c>
      <c r="K28" s="66"/>
      <c r="L28" s="66"/>
      <c r="M28" s="66"/>
      <c r="N28" s="64">
        <v>21326643.23</v>
      </c>
      <c r="O28" s="64">
        <v>124072056.7693</v>
      </c>
      <c r="P28" s="64">
        <v>39240</v>
      </c>
      <c r="Q28" s="64">
        <v>61475</v>
      </c>
      <c r="R28" s="65">
        <v>-36.169174461163102</v>
      </c>
      <c r="S28" s="64">
        <v>18.9838319469929</v>
      </c>
      <c r="T28" s="64">
        <v>25.3887121952013</v>
      </c>
      <c r="U28" s="67">
        <v>-33.738605915245699</v>
      </c>
    </row>
    <row r="29" spans="1:21" ht="12" thickBot="1">
      <c r="A29" s="46"/>
      <c r="B29" s="35" t="s">
        <v>27</v>
      </c>
      <c r="C29" s="36"/>
      <c r="D29" s="64">
        <v>595695.90179999999</v>
      </c>
      <c r="E29" s="64">
        <v>716021</v>
      </c>
      <c r="F29" s="65">
        <v>83.195311562091106</v>
      </c>
      <c r="G29" s="66"/>
      <c r="H29" s="66"/>
      <c r="I29" s="64">
        <v>82326.265700000004</v>
      </c>
      <c r="J29" s="65">
        <v>13.820183326968801</v>
      </c>
      <c r="K29" s="66"/>
      <c r="L29" s="66"/>
      <c r="M29" s="66"/>
      <c r="N29" s="64">
        <v>14276504.894300001</v>
      </c>
      <c r="O29" s="64">
        <v>89230729.758000001</v>
      </c>
      <c r="P29" s="64">
        <v>87434</v>
      </c>
      <c r="Q29" s="64">
        <v>105303</v>
      </c>
      <c r="R29" s="65">
        <v>-16.9691271853603</v>
      </c>
      <c r="S29" s="64">
        <v>6.8130921815312098</v>
      </c>
      <c r="T29" s="64">
        <v>7.5292313523831202</v>
      </c>
      <c r="U29" s="67">
        <v>-10.5112209224646</v>
      </c>
    </row>
    <row r="30" spans="1:21" ht="12" thickBot="1">
      <c r="A30" s="46"/>
      <c r="B30" s="35" t="s">
        <v>28</v>
      </c>
      <c r="C30" s="36"/>
      <c r="D30" s="64">
        <v>1303942.7537</v>
      </c>
      <c r="E30" s="64">
        <v>1588251</v>
      </c>
      <c r="F30" s="65">
        <v>82.099287436305701</v>
      </c>
      <c r="G30" s="66"/>
      <c r="H30" s="66"/>
      <c r="I30" s="64">
        <v>183825.4338</v>
      </c>
      <c r="J30" s="65">
        <v>14.0976613642268</v>
      </c>
      <c r="K30" s="66"/>
      <c r="L30" s="66"/>
      <c r="M30" s="66"/>
      <c r="N30" s="64">
        <v>25738120.511399999</v>
      </c>
      <c r="O30" s="64">
        <v>175727234.75780001</v>
      </c>
      <c r="P30" s="64">
        <v>85101</v>
      </c>
      <c r="Q30" s="64">
        <v>129319</v>
      </c>
      <c r="R30" s="65">
        <v>-34.192964684230503</v>
      </c>
      <c r="S30" s="64">
        <v>15.3222964912281</v>
      </c>
      <c r="T30" s="64">
        <v>19.964304518284202</v>
      </c>
      <c r="U30" s="67">
        <v>-30.2957721103602</v>
      </c>
    </row>
    <row r="31" spans="1:21" ht="12" thickBot="1">
      <c r="A31" s="46"/>
      <c r="B31" s="35" t="s">
        <v>29</v>
      </c>
      <c r="C31" s="36"/>
      <c r="D31" s="64">
        <v>685957.37329999998</v>
      </c>
      <c r="E31" s="64">
        <v>980645</v>
      </c>
      <c r="F31" s="65">
        <v>69.949612071646698</v>
      </c>
      <c r="G31" s="66"/>
      <c r="H31" s="66"/>
      <c r="I31" s="64">
        <v>37672.084999999999</v>
      </c>
      <c r="J31" s="65">
        <v>5.4918988360409804</v>
      </c>
      <c r="K31" s="66"/>
      <c r="L31" s="66"/>
      <c r="M31" s="66"/>
      <c r="N31" s="64">
        <v>20167047.522</v>
      </c>
      <c r="O31" s="64">
        <v>136677902.63370001</v>
      </c>
      <c r="P31" s="64">
        <v>27045</v>
      </c>
      <c r="Q31" s="64">
        <v>27081</v>
      </c>
      <c r="R31" s="65">
        <v>-0.1329345297441</v>
      </c>
      <c r="S31" s="64">
        <v>25.363556047328501</v>
      </c>
      <c r="T31" s="64">
        <v>28.931659720837501</v>
      </c>
      <c r="U31" s="67">
        <v>-14.067836808256899</v>
      </c>
    </row>
    <row r="32" spans="1:21" ht="12" thickBot="1">
      <c r="A32" s="46"/>
      <c r="B32" s="35" t="s">
        <v>30</v>
      </c>
      <c r="C32" s="36"/>
      <c r="D32" s="64">
        <v>114192.2237</v>
      </c>
      <c r="E32" s="64">
        <v>138209</v>
      </c>
      <c r="F32" s="65">
        <v>82.622856470996794</v>
      </c>
      <c r="G32" s="66"/>
      <c r="H32" s="66"/>
      <c r="I32" s="64">
        <v>27168.403300000002</v>
      </c>
      <c r="J32" s="65">
        <v>23.7918156067925</v>
      </c>
      <c r="K32" s="66"/>
      <c r="L32" s="66"/>
      <c r="M32" s="66"/>
      <c r="N32" s="64">
        <v>2675247.8632</v>
      </c>
      <c r="O32" s="64">
        <v>20375913.849599998</v>
      </c>
      <c r="P32" s="64">
        <v>23035</v>
      </c>
      <c r="Q32" s="64">
        <v>25155</v>
      </c>
      <c r="R32" s="65">
        <v>-8.4277479626316794</v>
      </c>
      <c r="S32" s="64">
        <v>4.95733551986108</v>
      </c>
      <c r="T32" s="64">
        <v>5.9006478314450401</v>
      </c>
      <c r="U32" s="67">
        <v>-19.028615428684901</v>
      </c>
    </row>
    <row r="33" spans="1:21" ht="12" thickBot="1">
      <c r="A33" s="46"/>
      <c r="B33" s="35" t="s">
        <v>31</v>
      </c>
      <c r="C33" s="36"/>
      <c r="D33" s="64">
        <v>81.709599999999995</v>
      </c>
      <c r="E33" s="66"/>
      <c r="F33" s="66"/>
      <c r="G33" s="66"/>
      <c r="H33" s="66"/>
      <c r="I33" s="64">
        <v>14.992800000000001</v>
      </c>
      <c r="J33" s="65">
        <v>18.348884341619598</v>
      </c>
      <c r="K33" s="66"/>
      <c r="L33" s="66"/>
      <c r="M33" s="66"/>
      <c r="N33" s="64">
        <v>2437.7930000000001</v>
      </c>
      <c r="O33" s="64">
        <v>17350.1132</v>
      </c>
      <c r="P33" s="64">
        <v>16</v>
      </c>
      <c r="Q33" s="64">
        <v>28</v>
      </c>
      <c r="R33" s="65">
        <v>-42.857142857142897</v>
      </c>
      <c r="S33" s="64">
        <v>5.1068499999999997</v>
      </c>
      <c r="T33" s="64">
        <v>4.7433821428571399</v>
      </c>
      <c r="U33" s="67">
        <v>7.1172612695273401</v>
      </c>
    </row>
    <row r="34" spans="1:21" ht="12" thickBot="1">
      <c r="A34" s="46"/>
      <c r="B34" s="35" t="s">
        <v>40</v>
      </c>
      <c r="C34" s="3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4">
        <v>25.9</v>
      </c>
      <c r="P34" s="66"/>
      <c r="Q34" s="66"/>
      <c r="R34" s="66"/>
      <c r="S34" s="66"/>
      <c r="T34" s="66"/>
      <c r="U34" s="68"/>
    </row>
    <row r="35" spans="1:21" ht="12" thickBot="1">
      <c r="A35" s="46"/>
      <c r="B35" s="35" t="s">
        <v>32</v>
      </c>
      <c r="C35" s="36"/>
      <c r="D35" s="64">
        <v>125230.97689999999</v>
      </c>
      <c r="E35" s="64">
        <v>298443</v>
      </c>
      <c r="F35" s="65">
        <v>41.961438834216302</v>
      </c>
      <c r="G35" s="66"/>
      <c r="H35" s="66"/>
      <c r="I35" s="64">
        <v>15017.2528</v>
      </c>
      <c r="J35" s="65">
        <v>11.991643898132001</v>
      </c>
      <c r="K35" s="66"/>
      <c r="L35" s="66"/>
      <c r="M35" s="66"/>
      <c r="N35" s="64">
        <v>4125488.3728</v>
      </c>
      <c r="O35" s="64">
        <v>17788494.347100001</v>
      </c>
      <c r="P35" s="64">
        <v>9497</v>
      </c>
      <c r="Q35" s="64">
        <v>17672</v>
      </c>
      <c r="R35" s="65">
        <v>-46.259619737437802</v>
      </c>
      <c r="S35" s="64">
        <v>13.1863722122776</v>
      </c>
      <c r="T35" s="64">
        <v>14.406595529651399</v>
      </c>
      <c r="U35" s="67">
        <v>-9.2536696047282696</v>
      </c>
    </row>
    <row r="36" spans="1:21" ht="12" thickBot="1">
      <c r="A36" s="46"/>
      <c r="B36" s="35" t="s">
        <v>41</v>
      </c>
      <c r="C36" s="36"/>
      <c r="D36" s="66"/>
      <c r="E36" s="64">
        <v>1063567</v>
      </c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8"/>
    </row>
    <row r="37" spans="1:21" ht="12" thickBot="1">
      <c r="A37" s="46"/>
      <c r="B37" s="35" t="s">
        <v>42</v>
      </c>
      <c r="C37" s="36"/>
      <c r="D37" s="66"/>
      <c r="E37" s="64">
        <v>381834</v>
      </c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8"/>
    </row>
    <row r="38" spans="1:21" ht="12" thickBot="1">
      <c r="A38" s="46"/>
      <c r="B38" s="35" t="s">
        <v>43</v>
      </c>
      <c r="C38" s="36"/>
      <c r="D38" s="66"/>
      <c r="E38" s="64">
        <v>411337</v>
      </c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8"/>
    </row>
    <row r="39" spans="1:21" ht="12" customHeight="1" thickBot="1">
      <c r="A39" s="46"/>
      <c r="B39" s="35" t="s">
        <v>33</v>
      </c>
      <c r="C39" s="36"/>
      <c r="D39" s="64">
        <v>680155.56449999998</v>
      </c>
      <c r="E39" s="64">
        <v>451621</v>
      </c>
      <c r="F39" s="65">
        <v>150.60317489664999</v>
      </c>
      <c r="G39" s="66"/>
      <c r="H39" s="66"/>
      <c r="I39" s="64">
        <v>39214.995499999997</v>
      </c>
      <c r="J39" s="65">
        <v>5.7655921008053497</v>
      </c>
      <c r="K39" s="66"/>
      <c r="L39" s="66"/>
      <c r="M39" s="66"/>
      <c r="N39" s="64">
        <v>8567931.6992000006</v>
      </c>
      <c r="O39" s="64">
        <v>50534748.428300001</v>
      </c>
      <c r="P39" s="64">
        <v>875</v>
      </c>
      <c r="Q39" s="64">
        <v>999</v>
      </c>
      <c r="R39" s="65">
        <v>-12.412412412412399</v>
      </c>
      <c r="S39" s="64">
        <v>777.32064514285696</v>
      </c>
      <c r="T39" s="64">
        <v>767.54746576576599</v>
      </c>
      <c r="U39" s="67">
        <v>1.25729059663598</v>
      </c>
    </row>
    <row r="40" spans="1:21" ht="12" thickBot="1">
      <c r="A40" s="46"/>
      <c r="B40" s="35" t="s">
        <v>34</v>
      </c>
      <c r="C40" s="36"/>
      <c r="D40" s="64">
        <v>518414.70799999998</v>
      </c>
      <c r="E40" s="64">
        <v>701291</v>
      </c>
      <c r="F40" s="65">
        <v>73.9229090349085</v>
      </c>
      <c r="G40" s="66"/>
      <c r="H40" s="66"/>
      <c r="I40" s="64">
        <v>30078.9493</v>
      </c>
      <c r="J40" s="65">
        <v>5.80210183774338</v>
      </c>
      <c r="K40" s="66"/>
      <c r="L40" s="66"/>
      <c r="M40" s="66"/>
      <c r="N40" s="64">
        <v>8110007.1155000003</v>
      </c>
      <c r="O40" s="64">
        <v>64434161.5889</v>
      </c>
      <c r="P40" s="64">
        <v>2533</v>
      </c>
      <c r="Q40" s="64">
        <v>2811</v>
      </c>
      <c r="R40" s="65">
        <v>-9.8897189612237604</v>
      </c>
      <c r="S40" s="64">
        <v>204.664314251875</v>
      </c>
      <c r="T40" s="64">
        <v>198.74953710423301</v>
      </c>
      <c r="U40" s="67">
        <v>2.8899894782647402</v>
      </c>
    </row>
    <row r="41" spans="1:21" ht="12" thickBot="1">
      <c r="A41" s="46"/>
      <c r="B41" s="35" t="s">
        <v>44</v>
      </c>
      <c r="C41" s="36"/>
      <c r="D41" s="66"/>
      <c r="E41" s="64">
        <v>342534</v>
      </c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8"/>
    </row>
    <row r="42" spans="1:21" ht="12" thickBot="1">
      <c r="A42" s="46"/>
      <c r="B42" s="35" t="s">
        <v>45</v>
      </c>
      <c r="C42" s="36"/>
      <c r="D42" s="66"/>
      <c r="E42" s="64">
        <v>128402</v>
      </c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8"/>
    </row>
    <row r="43" spans="1:21" ht="12" thickBot="1">
      <c r="A43" s="47"/>
      <c r="B43" s="35" t="s">
        <v>35</v>
      </c>
      <c r="C43" s="36"/>
      <c r="D43" s="69">
        <v>49787.897599999997</v>
      </c>
      <c r="E43" s="70"/>
      <c r="F43" s="70"/>
      <c r="G43" s="70"/>
      <c r="H43" s="70"/>
      <c r="I43" s="69">
        <v>5633.9665999999997</v>
      </c>
      <c r="J43" s="71">
        <v>11.315935943436999</v>
      </c>
      <c r="K43" s="70"/>
      <c r="L43" s="70"/>
      <c r="M43" s="70"/>
      <c r="N43" s="69">
        <v>1618242.6767</v>
      </c>
      <c r="O43" s="69">
        <v>6417387.2777000004</v>
      </c>
      <c r="P43" s="69">
        <v>74</v>
      </c>
      <c r="Q43" s="69">
        <v>95</v>
      </c>
      <c r="R43" s="71">
        <v>-22.105263157894701</v>
      </c>
      <c r="S43" s="69">
        <v>672.80942702702703</v>
      </c>
      <c r="T43" s="69">
        <v>787.22494210526304</v>
      </c>
      <c r="U43" s="72">
        <v>-17.005634951312899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49" t="s">
        <v>53</v>
      </c>
      <c r="B1" s="49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>
      <c r="A2" s="48" t="s">
        <v>71</v>
      </c>
      <c r="B2" s="48">
        <v>12</v>
      </c>
      <c r="C2" s="48">
        <v>63868</v>
      </c>
      <c r="D2" s="48">
        <v>755105.52636495698</v>
      </c>
      <c r="E2" s="48">
        <v>613641.34716666699</v>
      </c>
      <c r="F2" s="48">
        <v>141464.17919829101</v>
      </c>
      <c r="G2" s="48">
        <v>613641.34716666699</v>
      </c>
      <c r="H2" s="48">
        <v>0.18734358875545901</v>
      </c>
    </row>
    <row r="3" spans="1:8">
      <c r="A3" s="48" t="s">
        <v>72</v>
      </c>
      <c r="B3" s="48">
        <v>13</v>
      </c>
      <c r="C3" s="48">
        <v>17543.292000000001</v>
      </c>
      <c r="D3" s="48">
        <v>137597.11988186199</v>
      </c>
      <c r="E3" s="48">
        <v>106610.997973497</v>
      </c>
      <c r="F3" s="48">
        <v>30986.121908365501</v>
      </c>
      <c r="G3" s="48">
        <v>106610.997973497</v>
      </c>
      <c r="H3" s="48">
        <v>0.22519455301803901</v>
      </c>
    </row>
    <row r="4" spans="1:8">
      <c r="A4" s="48" t="s">
        <v>73</v>
      </c>
      <c r="B4" s="48">
        <v>14</v>
      </c>
      <c r="C4" s="48">
        <v>119299</v>
      </c>
      <c r="D4" s="48">
        <v>182972.065875214</v>
      </c>
      <c r="E4" s="48">
        <v>135412.655217094</v>
      </c>
      <c r="F4" s="48">
        <v>47559.410658119697</v>
      </c>
      <c r="G4" s="48">
        <v>135412.655217094</v>
      </c>
      <c r="H4" s="48">
        <v>0.25992716664496202</v>
      </c>
    </row>
    <row r="5" spans="1:8">
      <c r="A5" s="48" t="s">
        <v>74</v>
      </c>
      <c r="B5" s="48">
        <v>15</v>
      </c>
      <c r="C5" s="48">
        <v>3862</v>
      </c>
      <c r="D5" s="48">
        <v>55537.821382542897</v>
      </c>
      <c r="E5" s="48">
        <v>41699.198572127701</v>
      </c>
      <c r="F5" s="48">
        <v>13838.6228104152</v>
      </c>
      <c r="G5" s="48">
        <v>41699.198572127701</v>
      </c>
      <c r="H5" s="48">
        <v>0.249174750934056</v>
      </c>
    </row>
    <row r="6" spans="1:8">
      <c r="A6" s="48" t="s">
        <v>75</v>
      </c>
      <c r="B6" s="48">
        <v>16</v>
      </c>
      <c r="C6" s="48">
        <v>2523</v>
      </c>
      <c r="D6" s="48">
        <v>161269.227137607</v>
      </c>
      <c r="E6" s="48">
        <v>147599.70375812001</v>
      </c>
      <c r="F6" s="48">
        <v>13669.5233794872</v>
      </c>
      <c r="G6" s="48">
        <v>147599.70375812001</v>
      </c>
      <c r="H6" s="48">
        <v>8.4762131140018002E-2</v>
      </c>
    </row>
    <row r="7" spans="1:8">
      <c r="A7" s="48" t="s">
        <v>76</v>
      </c>
      <c r="B7" s="48">
        <v>17</v>
      </c>
      <c r="C7" s="48">
        <v>19418</v>
      </c>
      <c r="D7" s="48">
        <v>298055.80007948697</v>
      </c>
      <c r="E7" s="48">
        <v>222501.33119230799</v>
      </c>
      <c r="F7" s="48">
        <v>75554.468887179493</v>
      </c>
      <c r="G7" s="48">
        <v>222501.33119230799</v>
      </c>
      <c r="H7" s="48">
        <v>0.25349102036273102</v>
      </c>
    </row>
    <row r="8" spans="1:8">
      <c r="A8" s="48" t="s">
        <v>77</v>
      </c>
      <c r="B8" s="48">
        <v>18</v>
      </c>
      <c r="C8" s="48">
        <v>55152</v>
      </c>
      <c r="D8" s="48">
        <v>160477.82871282101</v>
      </c>
      <c r="E8" s="48">
        <v>131189.64178290599</v>
      </c>
      <c r="F8" s="48">
        <v>29288.1869299145</v>
      </c>
      <c r="G8" s="48">
        <v>131189.64178290599</v>
      </c>
      <c r="H8" s="48">
        <v>0.18250612663962801</v>
      </c>
    </row>
    <row r="9" spans="1:8">
      <c r="A9" s="48" t="s">
        <v>78</v>
      </c>
      <c r="B9" s="48">
        <v>19</v>
      </c>
      <c r="C9" s="48">
        <v>16787</v>
      </c>
      <c r="D9" s="48">
        <v>74878.614837606801</v>
      </c>
      <c r="E9" s="48">
        <v>61020.310052991503</v>
      </c>
      <c r="F9" s="48">
        <v>13858.3047846154</v>
      </c>
      <c r="G9" s="48">
        <v>61020.310052991503</v>
      </c>
      <c r="H9" s="48">
        <v>0.18507693838448599</v>
      </c>
    </row>
    <row r="10" spans="1:8">
      <c r="A10" s="48" t="s">
        <v>79</v>
      </c>
      <c r="B10" s="48">
        <v>21</v>
      </c>
      <c r="C10" s="48">
        <v>279025</v>
      </c>
      <c r="D10" s="48">
        <v>1181811.5841000001</v>
      </c>
      <c r="E10" s="48">
        <v>1086501.2075</v>
      </c>
      <c r="F10" s="48">
        <v>95310.376600000003</v>
      </c>
      <c r="G10" s="48">
        <v>1086501.2075</v>
      </c>
      <c r="H10" s="48">
        <v>8.0647691969090801E-2</v>
      </c>
    </row>
    <row r="11" spans="1:8">
      <c r="A11" s="48" t="s">
        <v>80</v>
      </c>
      <c r="B11" s="48">
        <v>22</v>
      </c>
      <c r="C11" s="48">
        <v>93757.532000000007</v>
      </c>
      <c r="D11" s="48">
        <v>1344686.8660615401</v>
      </c>
      <c r="E11" s="48">
        <v>2036845.23329231</v>
      </c>
      <c r="F11" s="48">
        <v>-692158.36723076901</v>
      </c>
      <c r="G11" s="48">
        <v>2036845.23329231</v>
      </c>
      <c r="H11" s="48">
        <v>-0.51473572375852505</v>
      </c>
    </row>
    <row r="12" spans="1:8">
      <c r="A12" s="48" t="s">
        <v>81</v>
      </c>
      <c r="B12" s="48">
        <v>23</v>
      </c>
      <c r="C12" s="48">
        <v>248875.78400000001</v>
      </c>
      <c r="D12" s="48">
        <v>1781434.5031000001</v>
      </c>
      <c r="E12" s="48">
        <v>1526226.1503000001</v>
      </c>
      <c r="F12" s="48">
        <v>255208.35279999999</v>
      </c>
      <c r="G12" s="48">
        <v>1526226.1503000001</v>
      </c>
      <c r="H12" s="48">
        <v>0.143260025757834</v>
      </c>
    </row>
    <row r="13" spans="1:8">
      <c r="A13" s="48" t="s">
        <v>82</v>
      </c>
      <c r="B13" s="48">
        <v>24</v>
      </c>
      <c r="C13" s="48">
        <v>25959</v>
      </c>
      <c r="D13" s="48">
        <v>678235.42804359004</v>
      </c>
      <c r="E13" s="48">
        <v>623945.87950256397</v>
      </c>
      <c r="F13" s="48">
        <v>54289.548541025601</v>
      </c>
      <c r="G13" s="48">
        <v>623945.87950256397</v>
      </c>
      <c r="H13" s="48">
        <v>8.00452855988769E-2</v>
      </c>
    </row>
    <row r="14" spans="1:8">
      <c r="A14" s="48" t="s">
        <v>83</v>
      </c>
      <c r="B14" s="48">
        <v>25</v>
      </c>
      <c r="C14" s="48">
        <v>75312</v>
      </c>
      <c r="D14" s="48">
        <v>970084.4976</v>
      </c>
      <c r="E14" s="48">
        <v>933924.51170000003</v>
      </c>
      <c r="F14" s="48">
        <v>36159.9859</v>
      </c>
      <c r="G14" s="48">
        <v>933924.51170000003</v>
      </c>
      <c r="H14" s="48">
        <v>3.7275088911801202E-2</v>
      </c>
    </row>
    <row r="15" spans="1:8">
      <c r="A15" s="48" t="s">
        <v>84</v>
      </c>
      <c r="B15" s="48">
        <v>26</v>
      </c>
      <c r="C15" s="48">
        <v>65887</v>
      </c>
      <c r="D15" s="48">
        <v>380941.68929267098</v>
      </c>
      <c r="E15" s="48">
        <v>335289.56506950298</v>
      </c>
      <c r="F15" s="48">
        <v>45652.124223167702</v>
      </c>
      <c r="G15" s="48">
        <v>335289.56506950298</v>
      </c>
      <c r="H15" s="48">
        <v>0.11984018947344501</v>
      </c>
    </row>
    <row r="16" spans="1:8">
      <c r="A16" s="48" t="s">
        <v>85</v>
      </c>
      <c r="B16" s="48">
        <v>27</v>
      </c>
      <c r="C16" s="48">
        <v>211983.31</v>
      </c>
      <c r="D16" s="48">
        <v>1304046.57648053</v>
      </c>
      <c r="E16" s="48">
        <v>1139412.7959734499</v>
      </c>
      <c r="F16" s="48">
        <v>164633.78050708</v>
      </c>
      <c r="G16" s="48">
        <v>1139412.7959734499</v>
      </c>
      <c r="H16" s="48">
        <v>0.126248389801695</v>
      </c>
    </row>
    <row r="17" spans="1:8">
      <c r="A17" s="48" t="s">
        <v>86</v>
      </c>
      <c r="B17" s="48">
        <v>29</v>
      </c>
      <c r="C17" s="48">
        <v>237936</v>
      </c>
      <c r="D17" s="48">
        <v>2927201.70991538</v>
      </c>
      <c r="E17" s="48">
        <v>2623543.8113333299</v>
      </c>
      <c r="F17" s="48">
        <v>303657.89858205098</v>
      </c>
      <c r="G17" s="48">
        <v>2623543.8113333299</v>
      </c>
      <c r="H17" s="48">
        <v>0.103736581443453</v>
      </c>
    </row>
    <row r="18" spans="1:8">
      <c r="A18" s="48" t="s">
        <v>87</v>
      </c>
      <c r="B18" s="48">
        <v>31</v>
      </c>
      <c r="C18" s="48">
        <v>38998.561000000002</v>
      </c>
      <c r="D18" s="48">
        <v>282530.18175526801</v>
      </c>
      <c r="E18" s="48">
        <v>238446.08548894699</v>
      </c>
      <c r="F18" s="48">
        <v>44084.096266320899</v>
      </c>
      <c r="G18" s="48">
        <v>238446.08548894699</v>
      </c>
      <c r="H18" s="48">
        <v>0.15603322799865399</v>
      </c>
    </row>
    <row r="19" spans="1:8">
      <c r="A19" s="48" t="s">
        <v>88</v>
      </c>
      <c r="B19" s="48">
        <v>32</v>
      </c>
      <c r="C19" s="48">
        <v>14296.575999999999</v>
      </c>
      <c r="D19" s="48">
        <v>251173.442384366</v>
      </c>
      <c r="E19" s="48">
        <v>227509.89813503899</v>
      </c>
      <c r="F19" s="48">
        <v>23663.544249326998</v>
      </c>
      <c r="G19" s="48">
        <v>227509.89813503899</v>
      </c>
      <c r="H19" s="48">
        <v>9.4211967733098104E-2</v>
      </c>
    </row>
    <row r="20" spans="1:8">
      <c r="A20" s="48" t="s">
        <v>89</v>
      </c>
      <c r="B20" s="48">
        <v>33</v>
      </c>
      <c r="C20" s="48">
        <v>32138.285</v>
      </c>
      <c r="D20" s="48">
        <v>436513.09335516201</v>
      </c>
      <c r="E20" s="48">
        <v>340356.15047178802</v>
      </c>
      <c r="F20" s="48">
        <v>96156.942883373995</v>
      </c>
      <c r="G20" s="48">
        <v>340356.15047178802</v>
      </c>
      <c r="H20" s="48">
        <v>0.2202842121969</v>
      </c>
    </row>
    <row r="21" spans="1:8">
      <c r="A21" s="48" t="s">
        <v>90</v>
      </c>
      <c r="B21" s="48">
        <v>34</v>
      </c>
      <c r="C21" s="48">
        <v>47239.002999999997</v>
      </c>
      <c r="D21" s="48">
        <v>196320.16291906801</v>
      </c>
      <c r="E21" s="48">
        <v>148584.1867854</v>
      </c>
      <c r="F21" s="48">
        <v>47735.9761336679</v>
      </c>
      <c r="G21" s="48">
        <v>148584.1867854</v>
      </c>
      <c r="H21" s="48">
        <v>0.24315371087658899</v>
      </c>
    </row>
    <row r="22" spans="1:8">
      <c r="A22" s="48" t="s">
        <v>91</v>
      </c>
      <c r="B22" s="48">
        <v>35</v>
      </c>
      <c r="C22" s="48">
        <v>33521.866999999998</v>
      </c>
      <c r="D22" s="48">
        <v>744925.56557258905</v>
      </c>
      <c r="E22" s="48">
        <v>835246.03377466195</v>
      </c>
      <c r="F22" s="48">
        <v>-90320.468202073098</v>
      </c>
      <c r="G22" s="48">
        <v>835246.03377466195</v>
      </c>
      <c r="H22" s="48">
        <v>-0.12124764188036399</v>
      </c>
    </row>
    <row r="23" spans="1:8">
      <c r="A23" s="48" t="s">
        <v>92</v>
      </c>
      <c r="B23" s="48">
        <v>36</v>
      </c>
      <c r="C23" s="48">
        <v>103418.68399999999</v>
      </c>
      <c r="D23" s="48">
        <v>595695.89948584104</v>
      </c>
      <c r="E23" s="48">
        <v>513369.63904242299</v>
      </c>
      <c r="F23" s="48">
        <v>82326.260443417501</v>
      </c>
      <c r="G23" s="48">
        <v>513369.63904242299</v>
      </c>
      <c r="H23" s="48">
        <v>0.13820182498230299</v>
      </c>
    </row>
    <row r="24" spans="1:8">
      <c r="A24" s="48" t="s">
        <v>93</v>
      </c>
      <c r="B24" s="48">
        <v>37</v>
      </c>
      <c r="C24" s="48">
        <v>151833.57699999999</v>
      </c>
      <c r="D24" s="48">
        <v>1303942.71058938</v>
      </c>
      <c r="E24" s="48">
        <v>1120117.3143677099</v>
      </c>
      <c r="F24" s="48">
        <v>183825.39622166599</v>
      </c>
      <c r="G24" s="48">
        <v>1120117.3143677099</v>
      </c>
      <c r="H24" s="48">
        <v>0.140976589484194</v>
      </c>
    </row>
    <row r="25" spans="1:8">
      <c r="A25" s="48" t="s">
        <v>94</v>
      </c>
      <c r="B25" s="48">
        <v>38</v>
      </c>
      <c r="C25" s="48">
        <v>136158.12299999999</v>
      </c>
      <c r="D25" s="48">
        <v>685957.28453008796</v>
      </c>
      <c r="E25" s="48">
        <v>648285.39610708004</v>
      </c>
      <c r="F25" s="48">
        <v>37671.888423008801</v>
      </c>
      <c r="G25" s="48">
        <v>648285.39610708004</v>
      </c>
      <c r="H25" s="48">
        <v>5.4918708894265603E-2</v>
      </c>
    </row>
    <row r="26" spans="1:8">
      <c r="A26" s="48" t="s">
        <v>95</v>
      </c>
      <c r="B26" s="48">
        <v>39</v>
      </c>
      <c r="C26" s="48">
        <v>65259.663999999997</v>
      </c>
      <c r="D26" s="48">
        <v>114192.15001440101</v>
      </c>
      <c r="E26" s="48">
        <v>87023.829978121794</v>
      </c>
      <c r="F26" s="48">
        <v>27168.3200362795</v>
      </c>
      <c r="G26" s="48">
        <v>87023.829978121794</v>
      </c>
      <c r="H26" s="48">
        <v>0.237917580436599</v>
      </c>
    </row>
    <row r="27" spans="1:8">
      <c r="A27" s="48" t="s">
        <v>96</v>
      </c>
      <c r="B27" s="48">
        <v>40</v>
      </c>
      <c r="C27" s="48">
        <v>24</v>
      </c>
      <c r="D27" s="48">
        <v>81.709400000000002</v>
      </c>
      <c r="E27" s="48">
        <v>66.716800000000006</v>
      </c>
      <c r="F27" s="48">
        <v>14.992599999999999</v>
      </c>
      <c r="G27" s="48">
        <v>66.716800000000006</v>
      </c>
      <c r="H27" s="48">
        <v>0.18348684484282099</v>
      </c>
    </row>
    <row r="28" spans="1:8">
      <c r="A28" s="48" t="s">
        <v>97</v>
      </c>
      <c r="B28" s="48">
        <v>42</v>
      </c>
      <c r="C28" s="48">
        <v>7415.21</v>
      </c>
      <c r="D28" s="48">
        <v>125230.9762</v>
      </c>
      <c r="E28" s="48">
        <v>110213.7267</v>
      </c>
      <c r="F28" s="48">
        <v>15017.2495</v>
      </c>
      <c r="G28" s="48">
        <v>110213.7267</v>
      </c>
      <c r="H28" s="48">
        <v>0.119916413300306</v>
      </c>
    </row>
    <row r="29" spans="1:8">
      <c r="A29" s="48" t="s">
        <v>98</v>
      </c>
      <c r="B29" s="48">
        <v>75</v>
      </c>
      <c r="C29" s="48">
        <v>897</v>
      </c>
      <c r="D29" s="48">
        <v>680155.56410256401</v>
      </c>
      <c r="E29" s="48">
        <v>640940.57076923095</v>
      </c>
      <c r="F29" s="48">
        <v>39214.993333333303</v>
      </c>
      <c r="G29" s="48">
        <v>640940.57076923095</v>
      </c>
      <c r="H29" s="48">
        <v>5.7655917856197801E-2</v>
      </c>
    </row>
    <row r="30" spans="1:8">
      <c r="A30" s="48" t="s">
        <v>99</v>
      </c>
      <c r="B30" s="48">
        <v>76</v>
      </c>
      <c r="C30" s="48">
        <v>2525</v>
      </c>
      <c r="D30" s="48">
        <v>518414.70009401703</v>
      </c>
      <c r="E30" s="48">
        <v>488335.75972478598</v>
      </c>
      <c r="F30" s="48">
        <v>30078.940369230801</v>
      </c>
      <c r="G30" s="48">
        <v>488335.75972478598</v>
      </c>
      <c r="H30" s="48">
        <v>5.8021002035196501E-2</v>
      </c>
    </row>
    <row r="31" spans="1:8">
      <c r="A31" s="48" t="s">
        <v>100</v>
      </c>
      <c r="B31" s="48">
        <v>99</v>
      </c>
      <c r="C31" s="48">
        <v>74</v>
      </c>
      <c r="D31" s="48">
        <v>49787.897435897401</v>
      </c>
      <c r="E31" s="48">
        <v>44153.931623931603</v>
      </c>
      <c r="F31" s="48">
        <v>5633.9658119658097</v>
      </c>
      <c r="G31" s="48">
        <v>44153.931623931603</v>
      </c>
      <c r="H31" s="48">
        <v>0.113159343979521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2013-09-21T02:37:08Z</dcterms:modified>
</cp:coreProperties>
</file>