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<sst xmlns="http://schemas.openxmlformats.org/spreadsheetml/2006/main" count="114" uniqueCount="71">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</sst>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80" Type="http://schemas.openxmlformats.org/officeDocument/2006/relationships/image" Target="cid:4307d8dd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8" t="s">
        <v>4</v>
      </c>
      <c r="D2" s="58"/>
      <c r="E2" s="13"/>
      <c r="F2" s="24"/>
      <c r="G2" s="14"/>
      <c r="H2" s="24"/>
      <c r="I2" s="20"/>
      <c r="J2" s="21"/>
      <c r="K2" s="22"/>
      <c r="L2" s="22"/>
    </row>
    <row r="3" spans="1:12">
      <c r="A3" s="59" t="s">
        <v>5</v>
      </c>
      <c r="B3" s="59"/>
      <c r="C3" s="59"/>
      <c r="D3" s="59"/>
      <c r="E3" s="15">
        <f>RA!D7</f>
        <v>11806046.5054</v>
      </c>
      <c r="F3" s="25">
        <f>RA!I7</f>
        <v>1202643.8406</v>
      </c>
      <c r="G3" s="16">
        <f>E3-F3</f>
        <v>10603402.664799999</v>
      </c>
      <c r="H3" s="27">
        <f>RA!J7</f>
        <v>10.186677140818601</v>
      </c>
      <c r="I3" s="20">
        <f>SUM(I4:I39)</f>
        <v>11806049.053932782</v>
      </c>
      <c r="J3" s="21">
        <f>SUM(J4:J39)</f>
        <v>10603402.700723276</v>
      </c>
      <c r="K3" s="22">
        <f>E3-I3</f>
        <v>-2.5485327821224928</v>
      </c>
      <c r="L3" s="22">
        <f>G3-J3</f>
        <v>-3.5923276096582413E-2</v>
      </c>
    </row>
    <row r="4" spans="1:12">
      <c r="A4" s="60">
        <f>RA!A8</f>
        <v>41540</v>
      </c>
      <c r="B4" s="12">
        <v>12</v>
      </c>
      <c r="C4" s="57" t="s">
        <v>6</v>
      </c>
      <c r="D4" s="57"/>
      <c r="E4" s="15">
        <f>RA!D8</f>
        <v>459420.5637</v>
      </c>
      <c r="F4" s="25">
        <f>RA!I8</f>
        <v>112102.51579999999</v>
      </c>
      <c r="G4" s="16">
        <f t="shared" ref="G4:G39" si="0">E4-F4</f>
        <v>347318.04790000001</v>
      </c>
      <c r="H4" s="27">
        <f>RA!J8</f>
        <v>24.400848516045698</v>
      </c>
      <c r="I4" s="20">
        <f>VLOOKUP(B4,RMS!B:D,3,FALSE)</f>
        <v>459420.90380940202</v>
      </c>
      <c r="J4" s="21">
        <f>VLOOKUP(B4,RMS!B:E,4,FALSE)</f>
        <v>347318.04589829099</v>
      </c>
      <c r="K4" s="22">
        <f t="shared" ref="K4:K39" si="1">E4-I4</f>
        <v>-0.34010940202279016</v>
      </c>
      <c r="L4" s="22">
        <f t="shared" ref="L4:L39" si="2">G4-J4</f>
        <v>2.0017090137116611E-3</v>
      </c>
    </row>
    <row r="5" spans="1:12">
      <c r="A5" s="60"/>
      <c r="B5" s="12">
        <v>13</v>
      </c>
      <c r="C5" s="57" t="s">
        <v>7</v>
      </c>
      <c r="D5" s="57"/>
      <c r="E5" s="15">
        <f>RA!D9</f>
        <v>63412.349399999999</v>
      </c>
      <c r="F5" s="25">
        <f>RA!I9</f>
        <v>14151.5748</v>
      </c>
      <c r="G5" s="16">
        <f t="shared" si="0"/>
        <v>49260.774599999997</v>
      </c>
      <c r="H5" s="27">
        <f>RA!J9</f>
        <v>22.316748920203199</v>
      </c>
      <c r="I5" s="20">
        <f>VLOOKUP(B5,RMS!B:D,3,FALSE)</f>
        <v>63412.350670418302</v>
      </c>
      <c r="J5" s="21">
        <f>VLOOKUP(B5,RMS!B:E,4,FALSE)</f>
        <v>49260.780886748398</v>
      </c>
      <c r="K5" s="22">
        <f t="shared" si="1"/>
        <v>-1.2704183027381077E-3</v>
      </c>
      <c r="L5" s="22">
        <f t="shared" si="2"/>
        <v>-6.2867484011803754E-3</v>
      </c>
    </row>
    <row r="6" spans="1:12">
      <c r="A6" s="60"/>
      <c r="B6" s="12">
        <v>14</v>
      </c>
      <c r="C6" s="57" t="s">
        <v>8</v>
      </c>
      <c r="D6" s="57"/>
      <c r="E6" s="15">
        <f>RA!D10</f>
        <v>81162.869600000005</v>
      </c>
      <c r="F6" s="25">
        <f>RA!I10</f>
        <v>20322.955000000002</v>
      </c>
      <c r="G6" s="16">
        <f t="shared" si="0"/>
        <v>60839.914600000004</v>
      </c>
      <c r="H6" s="27">
        <f>RA!J10</f>
        <v>25.039719640469698</v>
      </c>
      <c r="I6" s="20">
        <f>VLOOKUP(B6,RMS!B:D,3,FALSE)</f>
        <v>81164.596423076902</v>
      </c>
      <c r="J6" s="21">
        <f>VLOOKUP(B6,RMS!B:E,4,FALSE)</f>
        <v>60839.915170940199</v>
      </c>
      <c r="K6" s="22">
        <f t="shared" si="1"/>
        <v>-1.7268230768968351</v>
      </c>
      <c r="L6" s="22">
        <f t="shared" si="2"/>
        <v>-5.7094019575743005E-4</v>
      </c>
    </row>
    <row r="7" spans="1:12">
      <c r="A7" s="60"/>
      <c r="B7" s="12">
        <v>15</v>
      </c>
      <c r="C7" s="57" t="s">
        <v>9</v>
      </c>
      <c r="D7" s="57"/>
      <c r="E7" s="15">
        <f>RA!D11</f>
        <v>35988.278299999998</v>
      </c>
      <c r="F7" s="25">
        <f>RA!I11</f>
        <v>9511.5174000000006</v>
      </c>
      <c r="G7" s="16">
        <f t="shared" si="0"/>
        <v>26476.760899999997</v>
      </c>
      <c r="H7" s="27">
        <f>RA!J11</f>
        <v>26.429487181108101</v>
      </c>
      <c r="I7" s="20">
        <f>VLOOKUP(B7,RMS!B:D,3,FALSE)</f>
        <v>35988.2957530973</v>
      </c>
      <c r="J7" s="21">
        <f>VLOOKUP(B7,RMS!B:E,4,FALSE)</f>
        <v>26476.7616274336</v>
      </c>
      <c r="K7" s="22">
        <f t="shared" si="1"/>
        <v>-1.7453097301768139E-2</v>
      </c>
      <c r="L7" s="22">
        <f t="shared" si="2"/>
        <v>-7.2743360215099528E-4</v>
      </c>
    </row>
    <row r="8" spans="1:12">
      <c r="A8" s="60"/>
      <c r="B8" s="12">
        <v>16</v>
      </c>
      <c r="C8" s="57" t="s">
        <v>10</v>
      </c>
      <c r="D8" s="57"/>
      <c r="E8" s="15">
        <f>RA!D12</f>
        <v>128747.7433</v>
      </c>
      <c r="F8" s="25">
        <f>RA!I12</f>
        <v>16361.8712</v>
      </c>
      <c r="G8" s="16">
        <f t="shared" si="0"/>
        <v>112385.87210000001</v>
      </c>
      <c r="H8" s="27">
        <f>RA!J12</f>
        <v>12.708472226868199</v>
      </c>
      <c r="I8" s="20">
        <f>VLOOKUP(B8,RMS!B:D,3,FALSE)</f>
        <v>128747.745364103</v>
      </c>
      <c r="J8" s="21">
        <f>VLOOKUP(B8,RMS!B:E,4,FALSE)</f>
        <v>112385.873198291</v>
      </c>
      <c r="K8" s="22">
        <f t="shared" si="1"/>
        <v>-2.0641029987018555E-3</v>
      </c>
      <c r="L8" s="22">
        <f t="shared" si="2"/>
        <v>-1.0982909880112857E-3</v>
      </c>
    </row>
    <row r="9" spans="1:12">
      <c r="A9" s="60"/>
      <c r="B9" s="12">
        <v>17</v>
      </c>
      <c r="C9" s="57" t="s">
        <v>11</v>
      </c>
      <c r="D9" s="57"/>
      <c r="E9" s="15">
        <f>RA!D13</f>
        <v>193033.33549999999</v>
      </c>
      <c r="F9" s="25">
        <f>RA!I13</f>
        <v>49427.829899999997</v>
      </c>
      <c r="G9" s="16">
        <f t="shared" si="0"/>
        <v>143605.50559999997</v>
      </c>
      <c r="H9" s="27">
        <f>RA!J13</f>
        <v>25.6058518452115</v>
      </c>
      <c r="I9" s="20">
        <f>VLOOKUP(B9,RMS!B:D,3,FALSE)</f>
        <v>193033.43668034201</v>
      </c>
      <c r="J9" s="21">
        <f>VLOOKUP(B9,RMS!B:E,4,FALSE)</f>
        <v>143605.50594187999</v>
      </c>
      <c r="K9" s="22">
        <f t="shared" si="1"/>
        <v>-0.10118034202605486</v>
      </c>
      <c r="L9" s="22">
        <f t="shared" si="2"/>
        <v>-3.418800188228488E-4</v>
      </c>
    </row>
    <row r="10" spans="1:12">
      <c r="A10" s="60"/>
      <c r="B10" s="12">
        <v>18</v>
      </c>
      <c r="C10" s="57" t="s">
        <v>12</v>
      </c>
      <c r="D10" s="57"/>
      <c r="E10" s="15">
        <f>RA!D14</f>
        <v>146838.12599999999</v>
      </c>
      <c r="F10" s="25">
        <f>RA!I14</f>
        <v>32125.3521</v>
      </c>
      <c r="G10" s="16">
        <f t="shared" si="0"/>
        <v>114712.77389999999</v>
      </c>
      <c r="H10" s="27">
        <f>RA!J14</f>
        <v>21.8780727969792</v>
      </c>
      <c r="I10" s="20">
        <f>VLOOKUP(B10,RMS!B:D,3,FALSE)</f>
        <v>146838.10972735001</v>
      </c>
      <c r="J10" s="21">
        <f>VLOOKUP(B10,RMS!B:E,4,FALSE)</f>
        <v>114712.77454786299</v>
      </c>
      <c r="K10" s="22">
        <f t="shared" si="1"/>
        <v>1.6272649983875453E-2</v>
      </c>
      <c r="L10" s="22">
        <f t="shared" si="2"/>
        <v>-6.4786300936248153E-4</v>
      </c>
    </row>
    <row r="11" spans="1:12">
      <c r="A11" s="60"/>
      <c r="B11" s="12">
        <v>19</v>
      </c>
      <c r="C11" s="57" t="s">
        <v>13</v>
      </c>
      <c r="D11" s="57"/>
      <c r="E11" s="15">
        <f>RA!D15</f>
        <v>65088.8076</v>
      </c>
      <c r="F11" s="25">
        <f>RA!I15</f>
        <v>11378.644899999999</v>
      </c>
      <c r="G11" s="16">
        <f t="shared" si="0"/>
        <v>53710.162700000001</v>
      </c>
      <c r="H11" s="27">
        <f>RA!J15</f>
        <v>17.481722771642801</v>
      </c>
      <c r="I11" s="20">
        <f>VLOOKUP(B11,RMS!B:D,3,FALSE)</f>
        <v>65088.821547008498</v>
      </c>
      <c r="J11" s="21">
        <f>VLOOKUP(B11,RMS!B:E,4,FALSE)</f>
        <v>53710.161974358998</v>
      </c>
      <c r="K11" s="22">
        <f t="shared" si="1"/>
        <v>-1.3947008497780189E-2</v>
      </c>
      <c r="L11" s="22">
        <f t="shared" si="2"/>
        <v>7.2564100264571607E-4</v>
      </c>
    </row>
    <row r="12" spans="1:12">
      <c r="A12" s="60"/>
      <c r="B12" s="12">
        <v>21</v>
      </c>
      <c r="C12" s="57" t="s">
        <v>14</v>
      </c>
      <c r="D12" s="57"/>
      <c r="E12" s="15">
        <f>RA!D16</f>
        <v>542732.04209999996</v>
      </c>
      <c r="F12" s="25">
        <f>RA!I16</f>
        <v>33928.523000000001</v>
      </c>
      <c r="G12" s="16">
        <f t="shared" si="0"/>
        <v>508803.51909999998</v>
      </c>
      <c r="H12" s="27">
        <f>RA!J16</f>
        <v>6.2514317136537496</v>
      </c>
      <c r="I12" s="20">
        <f>VLOOKUP(B12,RMS!B:D,3,FALSE)</f>
        <v>542731.86419999995</v>
      </c>
      <c r="J12" s="21">
        <f>VLOOKUP(B12,RMS!B:E,4,FALSE)</f>
        <v>508803.51909999998</v>
      </c>
      <c r="K12" s="22">
        <f t="shared" si="1"/>
        <v>0.17790000000968575</v>
      </c>
      <c r="L12" s="22">
        <f t="shared" si="2"/>
        <v>0</v>
      </c>
    </row>
    <row r="13" spans="1:12">
      <c r="A13" s="60"/>
      <c r="B13" s="12">
        <v>22</v>
      </c>
      <c r="C13" s="57" t="s">
        <v>15</v>
      </c>
      <c r="D13" s="57"/>
      <c r="E13" s="15">
        <f>RA!D17</f>
        <v>754717.9915</v>
      </c>
      <c r="F13" s="25">
        <f>RA!I17</f>
        <v>-178469.03099999999</v>
      </c>
      <c r="G13" s="16">
        <f t="shared" si="0"/>
        <v>933187.02249999996</v>
      </c>
      <c r="H13" s="27">
        <f>RA!J17</f>
        <v>-23.647114950220399</v>
      </c>
      <c r="I13" s="20">
        <f>VLOOKUP(B13,RMS!B:D,3,FALSE)</f>
        <v>754718.02142649598</v>
      </c>
      <c r="J13" s="21">
        <f>VLOOKUP(B13,RMS!B:E,4,FALSE)</f>
        <v>933187.01867777796</v>
      </c>
      <c r="K13" s="22">
        <f t="shared" si="1"/>
        <v>-2.992649597581476E-2</v>
      </c>
      <c r="L13" s="22">
        <f t="shared" si="2"/>
        <v>3.8222220027819276E-3</v>
      </c>
    </row>
    <row r="14" spans="1:12">
      <c r="A14" s="60"/>
      <c r="B14" s="12">
        <v>23</v>
      </c>
      <c r="C14" s="57" t="s">
        <v>16</v>
      </c>
      <c r="D14" s="57"/>
      <c r="E14" s="15">
        <f>RA!D18</f>
        <v>1007956.8344000001</v>
      </c>
      <c r="F14" s="25">
        <f>RA!I18</f>
        <v>149317.68580000001</v>
      </c>
      <c r="G14" s="16">
        <f t="shared" si="0"/>
        <v>858639.14860000007</v>
      </c>
      <c r="H14" s="27">
        <f>RA!J18</f>
        <v>14.8138968558989</v>
      </c>
      <c r="I14" s="20">
        <f>VLOOKUP(B14,RMS!B:D,3,FALSE)</f>
        <v>1007956.8491</v>
      </c>
      <c r="J14" s="21">
        <f>VLOOKUP(B14,RMS!B:E,4,FALSE)</f>
        <v>858639.1496</v>
      </c>
      <c r="K14" s="22">
        <f t="shared" si="1"/>
        <v>-1.4699999941512942E-2</v>
      </c>
      <c r="L14" s="22">
        <f t="shared" si="2"/>
        <v>-9.9999993108212948E-4</v>
      </c>
    </row>
    <row r="15" spans="1:12">
      <c r="A15" s="60"/>
      <c r="B15" s="12">
        <v>24</v>
      </c>
      <c r="C15" s="57" t="s">
        <v>17</v>
      </c>
      <c r="D15" s="57"/>
      <c r="E15" s="15">
        <f>RA!D19</f>
        <v>372646.74790000002</v>
      </c>
      <c r="F15" s="25">
        <f>RA!I19</f>
        <v>40965.029399999999</v>
      </c>
      <c r="G15" s="16">
        <f t="shared" si="0"/>
        <v>331681.71850000002</v>
      </c>
      <c r="H15" s="27">
        <f>RA!J19</f>
        <v>10.992992594421599</v>
      </c>
      <c r="I15" s="20">
        <f>VLOOKUP(B15,RMS!B:D,3,FALSE)</f>
        <v>372646.74096837599</v>
      </c>
      <c r="J15" s="21">
        <f>VLOOKUP(B15,RMS!B:E,4,FALSE)</f>
        <v>331681.71787265001</v>
      </c>
      <c r="K15" s="22">
        <f t="shared" si="1"/>
        <v>6.9316240260377526E-3</v>
      </c>
      <c r="L15" s="22">
        <f t="shared" si="2"/>
        <v>6.273500039242208E-4</v>
      </c>
    </row>
    <row r="16" spans="1:12">
      <c r="A16" s="60"/>
      <c r="B16" s="12">
        <v>25</v>
      </c>
      <c r="C16" s="57" t="s">
        <v>18</v>
      </c>
      <c r="D16" s="57"/>
      <c r="E16" s="15">
        <f>RA!D20</f>
        <v>715100.3591</v>
      </c>
      <c r="F16" s="25">
        <f>RA!I20</f>
        <v>35722.095000000001</v>
      </c>
      <c r="G16" s="16">
        <f t="shared" si="0"/>
        <v>679378.26410000003</v>
      </c>
      <c r="H16" s="27">
        <f>RA!J20</f>
        <v>4.9953960371322701</v>
      </c>
      <c r="I16" s="20">
        <f>VLOOKUP(B16,RMS!B:D,3,FALSE)</f>
        <v>715100.34959999996</v>
      </c>
      <c r="J16" s="21">
        <f>VLOOKUP(B16,RMS!B:E,4,FALSE)</f>
        <v>679378.26410000003</v>
      </c>
      <c r="K16" s="22">
        <f t="shared" si="1"/>
        <v>9.500000043772161E-3</v>
      </c>
      <c r="L16" s="22">
        <f t="shared" si="2"/>
        <v>0</v>
      </c>
    </row>
    <row r="17" spans="1:12">
      <c r="A17" s="60"/>
      <c r="B17" s="12">
        <v>26</v>
      </c>
      <c r="C17" s="57" t="s">
        <v>19</v>
      </c>
      <c r="D17" s="57"/>
      <c r="E17" s="15">
        <f>RA!D21</f>
        <v>272223.69660000002</v>
      </c>
      <c r="F17" s="25">
        <f>RA!I21</f>
        <v>34438.632299999997</v>
      </c>
      <c r="G17" s="16">
        <f t="shared" si="0"/>
        <v>237785.06430000003</v>
      </c>
      <c r="H17" s="27">
        <f>RA!J21</f>
        <v>12.650857632942699</v>
      </c>
      <c r="I17" s="20">
        <f>VLOOKUP(B17,RMS!B:D,3,FALSE)</f>
        <v>272223.64000810101</v>
      </c>
      <c r="J17" s="21">
        <f>VLOOKUP(B17,RMS!B:E,4,FALSE)</f>
        <v>237785.06408107601</v>
      </c>
      <c r="K17" s="22">
        <f t="shared" si="1"/>
        <v>5.6591899017803371E-2</v>
      </c>
      <c r="L17" s="22">
        <f t="shared" si="2"/>
        <v>2.1892401855438948E-4</v>
      </c>
    </row>
    <row r="18" spans="1:12">
      <c r="A18" s="60"/>
      <c r="B18" s="12">
        <v>27</v>
      </c>
      <c r="C18" s="57" t="s">
        <v>20</v>
      </c>
      <c r="D18" s="57"/>
      <c r="E18" s="15">
        <f>RA!D22</f>
        <v>784115.27249999996</v>
      </c>
      <c r="F18" s="25">
        <f>RA!I22</f>
        <v>100167.2124</v>
      </c>
      <c r="G18" s="16">
        <f t="shared" si="0"/>
        <v>683948.0601</v>
      </c>
      <c r="H18" s="27">
        <f>RA!J22</f>
        <v>12.774551894728001</v>
      </c>
      <c r="I18" s="20">
        <f>VLOOKUP(B18,RMS!B:D,3,FALSE)</f>
        <v>784115.57827787602</v>
      </c>
      <c r="J18" s="21">
        <f>VLOOKUP(B18,RMS!B:E,4,FALSE)</f>
        <v>683948.06330619496</v>
      </c>
      <c r="K18" s="22">
        <f t="shared" si="1"/>
        <v>-0.30577787605579942</v>
      </c>
      <c r="L18" s="22">
        <f t="shared" si="2"/>
        <v>-3.2061949605122209E-3</v>
      </c>
    </row>
    <row r="19" spans="1:12">
      <c r="A19" s="60"/>
      <c r="B19" s="12">
        <v>29</v>
      </c>
      <c r="C19" s="57" t="s">
        <v>21</v>
      </c>
      <c r="D19" s="57"/>
      <c r="E19" s="15">
        <f>RA!D23</f>
        <v>1736518.7202999999</v>
      </c>
      <c r="F19" s="25">
        <f>RA!I23</f>
        <v>194399.69519999999</v>
      </c>
      <c r="G19" s="16">
        <f t="shared" si="0"/>
        <v>1542119.0251</v>
      </c>
      <c r="H19" s="27">
        <f>RA!J23</f>
        <v>11.1947940973775</v>
      </c>
      <c r="I19" s="20">
        <f>VLOOKUP(B19,RMS!B:D,3,FALSE)</f>
        <v>1736519.12974103</v>
      </c>
      <c r="J19" s="21">
        <f>VLOOKUP(B19,RMS!B:E,4,FALSE)</f>
        <v>1542119.05519915</v>
      </c>
      <c r="K19" s="22">
        <f t="shared" si="1"/>
        <v>-0.40944103011861444</v>
      </c>
      <c r="L19" s="22">
        <f t="shared" si="2"/>
        <v>-3.0099150026217103E-2</v>
      </c>
    </row>
    <row r="20" spans="1:12">
      <c r="A20" s="60"/>
      <c r="B20" s="12">
        <v>31</v>
      </c>
      <c r="C20" s="57" t="s">
        <v>22</v>
      </c>
      <c r="D20" s="57"/>
      <c r="E20" s="15">
        <f>RA!D24</f>
        <v>211272.77280000001</v>
      </c>
      <c r="F20" s="25">
        <f>RA!I24</f>
        <v>35490.219899999996</v>
      </c>
      <c r="G20" s="16">
        <f t="shared" si="0"/>
        <v>175782.55290000001</v>
      </c>
      <c r="H20" s="27">
        <f>RA!J24</f>
        <v>16.7982932346879</v>
      </c>
      <c r="I20" s="20">
        <f>VLOOKUP(B20,RMS!B:D,3,FALSE)</f>
        <v>211272.76790565799</v>
      </c>
      <c r="J20" s="21">
        <f>VLOOKUP(B20,RMS!B:E,4,FALSE)</f>
        <v>175782.55140460099</v>
      </c>
      <c r="K20" s="22">
        <f t="shared" si="1"/>
        <v>4.8943420115392655E-3</v>
      </c>
      <c r="L20" s="22">
        <f t="shared" si="2"/>
        <v>1.4953990175854415E-3</v>
      </c>
    </row>
    <row r="21" spans="1:12">
      <c r="A21" s="60"/>
      <c r="B21" s="12">
        <v>32</v>
      </c>
      <c r="C21" s="57" t="s">
        <v>23</v>
      </c>
      <c r="D21" s="57"/>
      <c r="E21" s="15">
        <f>RA!D25</f>
        <v>187825.18849999999</v>
      </c>
      <c r="F21" s="25">
        <f>RA!I25</f>
        <v>19465.0514</v>
      </c>
      <c r="G21" s="16">
        <f t="shared" si="0"/>
        <v>168360.13709999999</v>
      </c>
      <c r="H21" s="27">
        <f>RA!J25</f>
        <v>10.3633871236605</v>
      </c>
      <c r="I21" s="20">
        <f>VLOOKUP(B21,RMS!B:D,3,FALSE)</f>
        <v>187825.182418115</v>
      </c>
      <c r="J21" s="21">
        <f>VLOOKUP(B21,RMS!B:E,4,FALSE)</f>
        <v>168360.12577616301</v>
      </c>
      <c r="K21" s="22">
        <f t="shared" si="1"/>
        <v>6.081884988816455E-3</v>
      </c>
      <c r="L21" s="22">
        <f t="shared" si="2"/>
        <v>1.1323836981318891E-2</v>
      </c>
    </row>
    <row r="22" spans="1:12">
      <c r="A22" s="60"/>
      <c r="B22" s="12">
        <v>33</v>
      </c>
      <c r="C22" s="57" t="s">
        <v>24</v>
      </c>
      <c r="D22" s="57"/>
      <c r="E22" s="15">
        <f>RA!D26</f>
        <v>334226.11780000001</v>
      </c>
      <c r="F22" s="25">
        <f>RA!I26</f>
        <v>75925.231100000005</v>
      </c>
      <c r="G22" s="16">
        <f t="shared" si="0"/>
        <v>258300.8867</v>
      </c>
      <c r="H22" s="27">
        <f>RA!J26</f>
        <v>22.7167259099223</v>
      </c>
      <c r="I22" s="20">
        <f>VLOOKUP(B22,RMS!B:D,3,FALSE)</f>
        <v>334226.11270372901</v>
      </c>
      <c r="J22" s="21">
        <f>VLOOKUP(B22,RMS!B:E,4,FALSE)</f>
        <v>258300.89457532499</v>
      </c>
      <c r="K22" s="22">
        <f t="shared" si="1"/>
        <v>5.0962709938175976E-3</v>
      </c>
      <c r="L22" s="22">
        <f t="shared" si="2"/>
        <v>-7.8753249836154282E-3</v>
      </c>
    </row>
    <row r="23" spans="1:12">
      <c r="A23" s="60"/>
      <c r="B23" s="12">
        <v>34</v>
      </c>
      <c r="C23" s="57" t="s">
        <v>25</v>
      </c>
      <c r="D23" s="57"/>
      <c r="E23" s="15">
        <f>RA!D27</f>
        <v>153124.71479999999</v>
      </c>
      <c r="F23" s="25">
        <f>RA!I27</f>
        <v>44909.354800000001</v>
      </c>
      <c r="G23" s="16">
        <f t="shared" si="0"/>
        <v>108215.35999999999</v>
      </c>
      <c r="H23" s="27">
        <f>RA!J27</f>
        <v>29.328612862174001</v>
      </c>
      <c r="I23" s="20">
        <f>VLOOKUP(B23,RMS!B:D,3,FALSE)</f>
        <v>153124.684327002</v>
      </c>
      <c r="J23" s="21">
        <f>VLOOKUP(B23,RMS!B:E,4,FALSE)</f>
        <v>108215.362407286</v>
      </c>
      <c r="K23" s="22">
        <f t="shared" si="1"/>
        <v>3.0472997983451933E-2</v>
      </c>
      <c r="L23" s="22">
        <f t="shared" si="2"/>
        <v>-2.4072860105661675E-3</v>
      </c>
    </row>
    <row r="24" spans="1:12">
      <c r="A24" s="60"/>
      <c r="B24" s="12">
        <v>35</v>
      </c>
      <c r="C24" s="57" t="s">
        <v>26</v>
      </c>
      <c r="D24" s="57"/>
      <c r="E24" s="15">
        <f>RA!D28</f>
        <v>716455.30319999997</v>
      </c>
      <c r="F24" s="25">
        <f>RA!I28</f>
        <v>37674.024599999997</v>
      </c>
      <c r="G24" s="16">
        <f t="shared" si="0"/>
        <v>678781.27859999996</v>
      </c>
      <c r="H24" s="27">
        <f>RA!J28</f>
        <v>5.2583914770023297</v>
      </c>
      <c r="I24" s="20">
        <f>VLOOKUP(B24,RMS!B:D,3,FALSE)</f>
        <v>716455.30271327402</v>
      </c>
      <c r="J24" s="21">
        <f>VLOOKUP(B24,RMS!B:E,4,FALSE)</f>
        <v>678781.26974834304</v>
      </c>
      <c r="K24" s="22">
        <f t="shared" si="1"/>
        <v>4.8672594130039215E-4</v>
      </c>
      <c r="L24" s="22">
        <f t="shared" si="2"/>
        <v>8.85165692307055E-3</v>
      </c>
    </row>
    <row r="25" spans="1:12">
      <c r="A25" s="60"/>
      <c r="B25" s="12">
        <v>36</v>
      </c>
      <c r="C25" s="57" t="s">
        <v>27</v>
      </c>
      <c r="D25" s="57"/>
      <c r="E25" s="15">
        <f>RA!D29</f>
        <v>553139.35629999998</v>
      </c>
      <c r="F25" s="25">
        <f>RA!I29</f>
        <v>78988.842499999999</v>
      </c>
      <c r="G25" s="16">
        <f t="shared" si="0"/>
        <v>474150.51379999996</v>
      </c>
      <c r="H25" s="27">
        <f>RA!J29</f>
        <v>14.2800980621527</v>
      </c>
      <c r="I25" s="20">
        <f>VLOOKUP(B25,RMS!B:D,3,FALSE)</f>
        <v>553139.35663716798</v>
      </c>
      <c r="J25" s="21">
        <f>VLOOKUP(B25,RMS!B:E,4,FALSE)</f>
        <v>474150.48813589499</v>
      </c>
      <c r="K25" s="22">
        <f t="shared" si="1"/>
        <v>-3.3716799225658178E-4</v>
      </c>
      <c r="L25" s="22">
        <f t="shared" si="2"/>
        <v>2.566410496365279E-2</v>
      </c>
    </row>
    <row r="26" spans="1:12">
      <c r="A26" s="60"/>
      <c r="B26" s="12">
        <v>37</v>
      </c>
      <c r="C26" s="57" t="s">
        <v>28</v>
      </c>
      <c r="D26" s="57"/>
      <c r="E26" s="15">
        <f>RA!D30</f>
        <v>851613.67319999996</v>
      </c>
      <c r="F26" s="25">
        <f>RA!I30</f>
        <v>130700.13430000001</v>
      </c>
      <c r="G26" s="16">
        <f t="shared" si="0"/>
        <v>720913.53889999993</v>
      </c>
      <c r="H26" s="27">
        <f>RA!J30</f>
        <v>15.3473503788267</v>
      </c>
      <c r="I26" s="20">
        <f>VLOOKUP(B26,RMS!B:D,3,FALSE)</f>
        <v>851613.65385840705</v>
      </c>
      <c r="J26" s="21">
        <f>VLOOKUP(B26,RMS!B:E,4,FALSE)</f>
        <v>720913.56394014403</v>
      </c>
      <c r="K26" s="22">
        <f t="shared" si="1"/>
        <v>1.9341592909768224E-2</v>
      </c>
      <c r="L26" s="22">
        <f t="shared" si="2"/>
        <v>-2.5040144100785255E-2</v>
      </c>
    </row>
    <row r="27" spans="1:12">
      <c r="A27" s="60"/>
      <c r="B27" s="12">
        <v>38</v>
      </c>
      <c r="C27" s="57" t="s">
        <v>29</v>
      </c>
      <c r="D27" s="57"/>
      <c r="E27" s="15">
        <f>RA!D31</f>
        <v>689592.55680000002</v>
      </c>
      <c r="F27" s="25">
        <f>RA!I31</f>
        <v>26409.182100000002</v>
      </c>
      <c r="G27" s="16">
        <f t="shared" si="0"/>
        <v>663183.37470000004</v>
      </c>
      <c r="H27" s="27">
        <f>RA!J31</f>
        <v>3.8296791111768602</v>
      </c>
      <c r="I27" s="20">
        <f>VLOOKUP(B27,RMS!B:D,3,FALSE)</f>
        <v>689592.56244513299</v>
      </c>
      <c r="J27" s="21">
        <f>VLOOKUP(B27,RMS!B:E,4,FALSE)</f>
        <v>663183.36891061906</v>
      </c>
      <c r="K27" s="22">
        <f t="shared" si="1"/>
        <v>-5.6451329728588462E-3</v>
      </c>
      <c r="L27" s="22">
        <f t="shared" si="2"/>
        <v>5.7893809862434864E-3</v>
      </c>
    </row>
    <row r="28" spans="1:12">
      <c r="A28" s="60"/>
      <c r="B28" s="12">
        <v>39</v>
      </c>
      <c r="C28" s="57" t="s">
        <v>30</v>
      </c>
      <c r="D28" s="57"/>
      <c r="E28" s="15">
        <f>RA!D32</f>
        <v>90903.941699999996</v>
      </c>
      <c r="F28" s="25">
        <f>RA!I32</f>
        <v>23435.672699999999</v>
      </c>
      <c r="G28" s="16">
        <f t="shared" si="0"/>
        <v>67468.269</v>
      </c>
      <c r="H28" s="27">
        <f>RA!J32</f>
        <v>25.780700222375501</v>
      </c>
      <c r="I28" s="20">
        <f>VLOOKUP(B28,RMS!B:D,3,FALSE)</f>
        <v>90903.861088435093</v>
      </c>
      <c r="J28" s="21">
        <f>VLOOKUP(B28,RMS!B:E,4,FALSE)</f>
        <v>67468.282519803994</v>
      </c>
      <c r="K28" s="22">
        <f t="shared" si="1"/>
        <v>8.0611564902937971E-2</v>
      </c>
      <c r="L28" s="22">
        <f t="shared" si="2"/>
        <v>-1.3519803993403912E-2</v>
      </c>
    </row>
    <row r="29" spans="1:12">
      <c r="A29" s="60"/>
      <c r="B29" s="12">
        <v>40</v>
      </c>
      <c r="C29" s="57" t="s">
        <v>31</v>
      </c>
      <c r="D29" s="57"/>
      <c r="E29" s="15">
        <f>RA!D33</f>
        <v>55.213900000000002</v>
      </c>
      <c r="F29" s="25">
        <f>RA!I33</f>
        <v>11.585900000000001</v>
      </c>
      <c r="G29" s="16">
        <f t="shared" si="0"/>
        <v>43.628</v>
      </c>
      <c r="H29" s="27">
        <f>RA!J33</f>
        <v>20.983665345139499</v>
      </c>
      <c r="I29" s="20">
        <f>VLOOKUP(B29,RMS!B:D,3,FALSE)</f>
        <v>55.213799999999999</v>
      </c>
      <c r="J29" s="21">
        <f>VLOOKUP(B29,RMS!B:E,4,FALSE)</f>
        <v>43.628</v>
      </c>
      <c r="K29" s="22">
        <f t="shared" si="1"/>
        <v>1.0000000000331966E-4</v>
      </c>
      <c r="L29" s="22">
        <f t="shared" si="2"/>
        <v>0</v>
      </c>
    </row>
    <row r="30" spans="1:12">
      <c r="A30" s="60"/>
      <c r="B30" s="12">
        <v>41</v>
      </c>
      <c r="C30" s="57" t="s">
        <v>40</v>
      </c>
      <c r="D30" s="57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60"/>
      <c r="B31" s="12">
        <v>42</v>
      </c>
      <c r="C31" s="57" t="s">
        <v>32</v>
      </c>
      <c r="D31" s="57"/>
      <c r="E31" s="15">
        <f>RA!D35</f>
        <v>89303.1391</v>
      </c>
      <c r="F31" s="25">
        <f>RA!I35</f>
        <v>17721.1931</v>
      </c>
      <c r="G31" s="16">
        <f t="shared" si="0"/>
        <v>71581.945999999996</v>
      </c>
      <c r="H31" s="27">
        <f>RA!J35</f>
        <v>19.843863584857999</v>
      </c>
      <c r="I31" s="20">
        <f>VLOOKUP(B31,RMS!B:D,3,FALSE)</f>
        <v>89303.138099999996</v>
      </c>
      <c r="J31" s="21">
        <f>VLOOKUP(B31,RMS!B:E,4,FALSE)</f>
        <v>71581.949399999998</v>
      </c>
      <c r="K31" s="22">
        <f t="shared" si="1"/>
        <v>1.0000000038417056E-3</v>
      </c>
      <c r="L31" s="22">
        <f t="shared" si="2"/>
        <v>-3.4000000014202669E-3</v>
      </c>
    </row>
    <row r="32" spans="1:12">
      <c r="A32" s="60"/>
      <c r="B32" s="12">
        <v>71</v>
      </c>
      <c r="C32" s="57" t="s">
        <v>41</v>
      </c>
      <c r="D32" s="57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60"/>
      <c r="B33" s="12">
        <v>72</v>
      </c>
      <c r="C33" s="57" t="s">
        <v>42</v>
      </c>
      <c r="D33" s="57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60"/>
      <c r="B34" s="12">
        <v>73</v>
      </c>
      <c r="C34" s="57" t="s">
        <v>43</v>
      </c>
      <c r="D34" s="57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60"/>
      <c r="B35" s="12">
        <v>75</v>
      </c>
      <c r="C35" s="57" t="s">
        <v>33</v>
      </c>
      <c r="D35" s="57"/>
      <c r="E35" s="15">
        <f>RA!D39</f>
        <v>266074.35930000001</v>
      </c>
      <c r="F35" s="25">
        <f>RA!I39</f>
        <v>14257.3521</v>
      </c>
      <c r="G35" s="16">
        <f t="shared" si="0"/>
        <v>251817.00720000002</v>
      </c>
      <c r="H35" s="27">
        <f>RA!J39</f>
        <v>5.3584088814528599</v>
      </c>
      <c r="I35" s="20">
        <f>VLOOKUP(B35,RMS!B:D,3,FALSE)</f>
        <v>266074.358974359</v>
      </c>
      <c r="J35" s="21">
        <f>VLOOKUP(B35,RMS!B:E,4,FALSE)</f>
        <v>251817.005128205</v>
      </c>
      <c r="K35" s="22">
        <f t="shared" si="1"/>
        <v>3.2564101275056601E-4</v>
      </c>
      <c r="L35" s="22">
        <f t="shared" si="2"/>
        <v>2.0717950246762484E-3</v>
      </c>
    </row>
    <row r="36" spans="1:12">
      <c r="A36" s="60"/>
      <c r="B36" s="12">
        <v>76</v>
      </c>
      <c r="C36" s="57" t="s">
        <v>34</v>
      </c>
      <c r="D36" s="57"/>
      <c r="E36" s="15">
        <f>RA!D40</f>
        <v>285477.65830000001</v>
      </c>
      <c r="F36" s="25">
        <f>RA!I40</f>
        <v>18884.689900000001</v>
      </c>
      <c r="G36" s="16">
        <f t="shared" si="0"/>
        <v>266592.96840000001</v>
      </c>
      <c r="H36" s="27">
        <f>RA!J40</f>
        <v>6.6151200806595698</v>
      </c>
      <c r="I36" s="20">
        <f>VLOOKUP(B36,RMS!B:D,3,FALSE)</f>
        <v>285477.653862393</v>
      </c>
      <c r="J36" s="21">
        <f>VLOOKUP(B36,RMS!B:E,4,FALSE)</f>
        <v>266592.97133162402</v>
      </c>
      <c r="K36" s="22">
        <f t="shared" si="1"/>
        <v>4.4376070145517588E-3</v>
      </c>
      <c r="L36" s="22">
        <f t="shared" si="2"/>
        <v>-2.9316240106709301E-3</v>
      </c>
    </row>
    <row r="37" spans="1:12">
      <c r="A37" s="60"/>
      <c r="B37" s="12">
        <v>77</v>
      </c>
      <c r="C37" s="57" t="s">
        <v>44</v>
      </c>
      <c r="D37" s="57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60"/>
      <c r="B38" s="12">
        <v>78</v>
      </c>
      <c r="C38" s="57" t="s">
        <v>45</v>
      </c>
      <c r="D38" s="57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60"/>
      <c r="B39" s="12">
        <v>99</v>
      </c>
      <c r="C39" s="57" t="s">
        <v>35</v>
      </c>
      <c r="D39" s="57"/>
      <c r="E39" s="15">
        <f>RA!D43</f>
        <v>17278.7719</v>
      </c>
      <c r="F39" s="25">
        <f>RA!I43</f>
        <v>2919.203</v>
      </c>
      <c r="G39" s="16">
        <f t="shared" si="0"/>
        <v>14359.5689</v>
      </c>
      <c r="H39" s="27">
        <f>RA!J43</f>
        <v>16.8947365987278</v>
      </c>
      <c r="I39" s="20">
        <f>VLOOKUP(B39,RMS!B:D,3,FALSE)</f>
        <v>17278.771802435502</v>
      </c>
      <c r="J39" s="21">
        <f>VLOOKUP(B39,RMS!B:E,4,FALSE)</f>
        <v>14359.5682626125</v>
      </c>
      <c r="K39" s="22">
        <f t="shared" si="1"/>
        <v>9.7564497991697863E-5</v>
      </c>
      <c r="L39" s="22">
        <f t="shared" si="2"/>
        <v>6.3738750031916425E-4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7" width="9.2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31" t="s">
        <v>54</v>
      </c>
      <c r="W1" s="63"/>
    </row>
    <row r="2" spans="1:23" ht="12.7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31"/>
      <c r="W2" s="63"/>
    </row>
    <row r="3" spans="1:23" ht="23.25" thickBo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32" t="s">
        <v>55</v>
      </c>
      <c r="W3" s="63"/>
    </row>
    <row r="4" spans="1:23" ht="12.75" thickTop="1" thickBo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W4" s="63"/>
    </row>
    <row r="5" spans="1:23" ht="12.75" thickTop="1" thickBot="1">
      <c r="A5" s="33"/>
      <c r="B5" s="34"/>
      <c r="C5" s="35"/>
      <c r="D5" s="36" t="s">
        <v>0</v>
      </c>
      <c r="E5" s="36" t="s">
        <v>56</v>
      </c>
      <c r="F5" s="36" t="s">
        <v>57</v>
      </c>
      <c r="G5" s="36" t="s">
        <v>58</v>
      </c>
      <c r="H5" s="36" t="s">
        <v>59</v>
      </c>
      <c r="I5" s="36" t="s">
        <v>1</v>
      </c>
      <c r="J5" s="36" t="s">
        <v>2</v>
      </c>
      <c r="K5" s="36" t="s">
        <v>60</v>
      </c>
      <c r="L5" s="36" t="s">
        <v>61</v>
      </c>
      <c r="M5" s="36" t="s">
        <v>62</v>
      </c>
      <c r="N5" s="36" t="s">
        <v>63</v>
      </c>
      <c r="O5" s="36" t="s">
        <v>64</v>
      </c>
      <c r="P5" s="36" t="s">
        <v>65</v>
      </c>
      <c r="Q5" s="36" t="s">
        <v>66</v>
      </c>
      <c r="R5" s="36" t="s">
        <v>67</v>
      </c>
      <c r="S5" s="36" t="s">
        <v>68</v>
      </c>
      <c r="T5" s="36" t="s">
        <v>69</v>
      </c>
      <c r="U5" s="37" t="s">
        <v>70</v>
      </c>
    </row>
    <row r="6" spans="1:23" ht="12" thickBot="1">
      <c r="A6" s="38" t="s">
        <v>3</v>
      </c>
      <c r="B6" s="64" t="s">
        <v>4</v>
      </c>
      <c r="C6" s="65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1:23" ht="12" thickBot="1">
      <c r="A7" s="66" t="s">
        <v>5</v>
      </c>
      <c r="B7" s="67"/>
      <c r="C7" s="68"/>
      <c r="D7" s="40">
        <v>11806046.5054</v>
      </c>
      <c r="E7" s="40">
        <v>20314230</v>
      </c>
      <c r="F7" s="41">
        <v>58.117125312650302</v>
      </c>
      <c r="G7" s="42"/>
      <c r="H7" s="42"/>
      <c r="I7" s="40">
        <v>1202643.8406</v>
      </c>
      <c r="J7" s="41">
        <v>10.186677140818601</v>
      </c>
      <c r="K7" s="42"/>
      <c r="L7" s="42"/>
      <c r="M7" s="42"/>
      <c r="N7" s="40">
        <v>419594391.40390003</v>
      </c>
      <c r="O7" s="40">
        <v>3635750214.5637002</v>
      </c>
      <c r="P7" s="40">
        <v>718090</v>
      </c>
      <c r="Q7" s="40">
        <v>810653</v>
      </c>
      <c r="R7" s="41">
        <v>-11.4183257201293</v>
      </c>
      <c r="S7" s="40">
        <v>16.4409008695289</v>
      </c>
      <c r="T7" s="40">
        <v>16.424500522048302</v>
      </c>
      <c r="U7" s="43">
        <v>9.9753338401375E-2</v>
      </c>
    </row>
    <row r="8" spans="1:23" ht="12" thickBot="1">
      <c r="A8" s="69">
        <v>41540</v>
      </c>
      <c r="B8" s="72" t="s">
        <v>6</v>
      </c>
      <c r="C8" s="73"/>
      <c r="D8" s="44">
        <v>459420.5637</v>
      </c>
      <c r="E8" s="44">
        <v>634060</v>
      </c>
      <c r="F8" s="45">
        <v>72.456954184146596</v>
      </c>
      <c r="G8" s="46"/>
      <c r="H8" s="46"/>
      <c r="I8" s="44">
        <v>112102.51579999999</v>
      </c>
      <c r="J8" s="45">
        <v>24.400848516045698</v>
      </c>
      <c r="K8" s="46"/>
      <c r="L8" s="46"/>
      <c r="M8" s="46"/>
      <c r="N8" s="44">
        <v>14989808.206700001</v>
      </c>
      <c r="O8" s="44">
        <v>122022071.89659999</v>
      </c>
      <c r="P8" s="44">
        <v>18050</v>
      </c>
      <c r="Q8" s="44">
        <v>23238</v>
      </c>
      <c r="R8" s="45">
        <v>-22.325501334021901</v>
      </c>
      <c r="S8" s="44">
        <v>25.4526628088643</v>
      </c>
      <c r="T8" s="44">
        <v>22.782067570358901</v>
      </c>
      <c r="U8" s="47">
        <v>10.492400180523701</v>
      </c>
    </row>
    <row r="9" spans="1:23" ht="12" thickBot="1">
      <c r="A9" s="70"/>
      <c r="B9" s="72" t="s">
        <v>7</v>
      </c>
      <c r="C9" s="73"/>
      <c r="D9" s="44">
        <v>63412.349399999999</v>
      </c>
      <c r="E9" s="44">
        <v>120658</v>
      </c>
      <c r="F9" s="45">
        <v>52.5554454739843</v>
      </c>
      <c r="G9" s="46"/>
      <c r="H9" s="46"/>
      <c r="I9" s="44">
        <v>14151.5748</v>
      </c>
      <c r="J9" s="45">
        <v>22.316748920203199</v>
      </c>
      <c r="K9" s="46"/>
      <c r="L9" s="46"/>
      <c r="M9" s="46"/>
      <c r="N9" s="44">
        <v>2752068.5191000002</v>
      </c>
      <c r="O9" s="44">
        <v>26169315.613299999</v>
      </c>
      <c r="P9" s="44">
        <v>4232</v>
      </c>
      <c r="Q9" s="44">
        <v>5011</v>
      </c>
      <c r="R9" s="45">
        <v>-15.5457992416683</v>
      </c>
      <c r="S9" s="44">
        <v>14.984014508506601</v>
      </c>
      <c r="T9" s="44">
        <v>14.946364378367599</v>
      </c>
      <c r="U9" s="47">
        <v>0.25126864444538399</v>
      </c>
    </row>
    <row r="10" spans="1:23" ht="12" thickBot="1">
      <c r="A10" s="70"/>
      <c r="B10" s="72" t="s">
        <v>8</v>
      </c>
      <c r="C10" s="73"/>
      <c r="D10" s="44">
        <v>81162.869600000005</v>
      </c>
      <c r="E10" s="44">
        <v>98395</v>
      </c>
      <c r="F10" s="45">
        <v>82.486782458458293</v>
      </c>
      <c r="G10" s="46"/>
      <c r="H10" s="46"/>
      <c r="I10" s="44">
        <v>20322.955000000002</v>
      </c>
      <c r="J10" s="45">
        <v>25.039719640469698</v>
      </c>
      <c r="K10" s="46"/>
      <c r="L10" s="46"/>
      <c r="M10" s="46"/>
      <c r="N10" s="44">
        <v>3018765.5373999998</v>
      </c>
      <c r="O10" s="44">
        <v>34594959.734999999</v>
      </c>
      <c r="P10" s="44">
        <v>68522</v>
      </c>
      <c r="Q10" s="44">
        <v>77645</v>
      </c>
      <c r="R10" s="45">
        <v>-11.7496297250306</v>
      </c>
      <c r="S10" s="44">
        <v>1.1844789936078901</v>
      </c>
      <c r="T10" s="44">
        <v>1.1930140846158801</v>
      </c>
      <c r="U10" s="47">
        <v>-0.72057765938000196</v>
      </c>
    </row>
    <row r="11" spans="1:23" ht="12" thickBot="1">
      <c r="A11" s="70"/>
      <c r="B11" s="72" t="s">
        <v>9</v>
      </c>
      <c r="C11" s="73"/>
      <c r="D11" s="44">
        <v>35988.278299999998</v>
      </c>
      <c r="E11" s="44">
        <v>47873</v>
      </c>
      <c r="F11" s="45">
        <v>75.174478933845805</v>
      </c>
      <c r="G11" s="46"/>
      <c r="H11" s="46"/>
      <c r="I11" s="44">
        <v>9511.5174000000006</v>
      </c>
      <c r="J11" s="45">
        <v>26.429487181108101</v>
      </c>
      <c r="K11" s="46"/>
      <c r="L11" s="46"/>
      <c r="M11" s="46"/>
      <c r="N11" s="44">
        <v>1184323.0220000001</v>
      </c>
      <c r="O11" s="44">
        <v>11389413.1313</v>
      </c>
      <c r="P11" s="44">
        <v>1882</v>
      </c>
      <c r="Q11" s="44">
        <v>2107</v>
      </c>
      <c r="R11" s="45">
        <v>-10.678690080683401</v>
      </c>
      <c r="S11" s="44">
        <v>19.122358289054201</v>
      </c>
      <c r="T11" s="44">
        <v>18.973869102990001</v>
      </c>
      <c r="U11" s="47">
        <v>0.77652130464032498</v>
      </c>
    </row>
    <row r="12" spans="1:23" ht="12" thickBot="1">
      <c r="A12" s="70"/>
      <c r="B12" s="72" t="s">
        <v>10</v>
      </c>
      <c r="C12" s="73"/>
      <c r="D12" s="44">
        <v>128747.7433</v>
      </c>
      <c r="E12" s="44">
        <v>197840</v>
      </c>
      <c r="F12" s="45">
        <v>65.076700010109207</v>
      </c>
      <c r="G12" s="46"/>
      <c r="H12" s="46"/>
      <c r="I12" s="44">
        <v>16361.8712</v>
      </c>
      <c r="J12" s="45">
        <v>12.708472226868199</v>
      </c>
      <c r="K12" s="46"/>
      <c r="L12" s="46"/>
      <c r="M12" s="46"/>
      <c r="N12" s="44">
        <v>4283776.5958000002</v>
      </c>
      <c r="O12" s="44">
        <v>40125499.532700002</v>
      </c>
      <c r="P12" s="44">
        <v>1002</v>
      </c>
      <c r="Q12" s="44">
        <v>1330</v>
      </c>
      <c r="R12" s="45">
        <v>-24.661654135338399</v>
      </c>
      <c r="S12" s="44">
        <v>128.49076177644699</v>
      </c>
      <c r="T12" s="44">
        <v>101.97149962406</v>
      </c>
      <c r="U12" s="47">
        <v>20.6390418935535</v>
      </c>
    </row>
    <row r="13" spans="1:23" ht="12" thickBot="1">
      <c r="A13" s="70"/>
      <c r="B13" s="72" t="s">
        <v>11</v>
      </c>
      <c r="C13" s="73"/>
      <c r="D13" s="44">
        <v>193033.33549999999</v>
      </c>
      <c r="E13" s="44">
        <v>356803</v>
      </c>
      <c r="F13" s="45">
        <v>54.100816276769002</v>
      </c>
      <c r="G13" s="46"/>
      <c r="H13" s="46"/>
      <c r="I13" s="44">
        <v>49427.829899999997</v>
      </c>
      <c r="J13" s="45">
        <v>25.6058518452115</v>
      </c>
      <c r="K13" s="46"/>
      <c r="L13" s="46"/>
      <c r="M13" s="46"/>
      <c r="N13" s="44">
        <v>6603943.7522</v>
      </c>
      <c r="O13" s="44">
        <v>65557964.266099997</v>
      </c>
      <c r="P13" s="44">
        <v>7939</v>
      </c>
      <c r="Q13" s="44">
        <v>9269</v>
      </c>
      <c r="R13" s="45">
        <v>-14.3489049519905</v>
      </c>
      <c r="S13" s="44">
        <v>24.314565499433201</v>
      </c>
      <c r="T13" s="44">
        <v>24.196371183514898</v>
      </c>
      <c r="U13" s="47">
        <v>0.48610498888407599</v>
      </c>
    </row>
    <row r="14" spans="1:23" ht="12" thickBot="1">
      <c r="A14" s="70"/>
      <c r="B14" s="72" t="s">
        <v>12</v>
      </c>
      <c r="C14" s="73"/>
      <c r="D14" s="44">
        <v>146838.12599999999</v>
      </c>
      <c r="E14" s="44">
        <v>199917</v>
      </c>
      <c r="F14" s="45">
        <v>73.449544560992805</v>
      </c>
      <c r="G14" s="46"/>
      <c r="H14" s="46"/>
      <c r="I14" s="44">
        <v>32125.3521</v>
      </c>
      <c r="J14" s="45">
        <v>21.8780727969792</v>
      </c>
      <c r="K14" s="46"/>
      <c r="L14" s="46"/>
      <c r="M14" s="46"/>
      <c r="N14" s="44">
        <v>3792331.8582000001</v>
      </c>
      <c r="O14" s="44">
        <v>33281015.9518</v>
      </c>
      <c r="P14" s="44">
        <v>3187</v>
      </c>
      <c r="Q14" s="44">
        <v>1857</v>
      </c>
      <c r="R14" s="45">
        <v>71.620893914916493</v>
      </c>
      <c r="S14" s="44">
        <v>46.074090367116398</v>
      </c>
      <c r="T14" s="44">
        <v>62.376225094238002</v>
      </c>
      <c r="U14" s="47">
        <v>-35.382434242818199</v>
      </c>
    </row>
    <row r="15" spans="1:23" ht="12" thickBot="1">
      <c r="A15" s="70"/>
      <c r="B15" s="72" t="s">
        <v>13</v>
      </c>
      <c r="C15" s="73"/>
      <c r="D15" s="44">
        <v>65088.8076</v>
      </c>
      <c r="E15" s="44">
        <v>121992</v>
      </c>
      <c r="F15" s="45">
        <v>53.354980326578797</v>
      </c>
      <c r="G15" s="46"/>
      <c r="H15" s="46"/>
      <c r="I15" s="44">
        <v>11378.644899999999</v>
      </c>
      <c r="J15" s="45">
        <v>17.481722771642801</v>
      </c>
      <c r="K15" s="46"/>
      <c r="L15" s="46"/>
      <c r="M15" s="46"/>
      <c r="N15" s="44">
        <v>1969982.4912</v>
      </c>
      <c r="O15" s="44">
        <v>21290738.877</v>
      </c>
      <c r="P15" s="44">
        <v>1687</v>
      </c>
      <c r="Q15" s="44">
        <v>1791</v>
      </c>
      <c r="R15" s="45">
        <v>-5.8068118369625896</v>
      </c>
      <c r="S15" s="44">
        <v>38.5825771191464</v>
      </c>
      <c r="T15" s="44">
        <v>28.187687883863799</v>
      </c>
      <c r="U15" s="47">
        <v>26.941925634418599</v>
      </c>
    </row>
    <row r="16" spans="1:23" ht="12" thickBot="1">
      <c r="A16" s="70"/>
      <c r="B16" s="72" t="s">
        <v>14</v>
      </c>
      <c r="C16" s="73"/>
      <c r="D16" s="44">
        <v>542732.04209999996</v>
      </c>
      <c r="E16" s="44">
        <v>781039</v>
      </c>
      <c r="F16" s="45">
        <v>69.488468834462793</v>
      </c>
      <c r="G16" s="46"/>
      <c r="H16" s="46"/>
      <c r="I16" s="44">
        <v>33928.523000000001</v>
      </c>
      <c r="J16" s="45">
        <v>6.2514317136537496</v>
      </c>
      <c r="K16" s="46"/>
      <c r="L16" s="46"/>
      <c r="M16" s="46"/>
      <c r="N16" s="44">
        <v>22602748.681600001</v>
      </c>
      <c r="O16" s="44">
        <v>191885837.19710001</v>
      </c>
      <c r="P16" s="44">
        <v>35239</v>
      </c>
      <c r="Q16" s="44">
        <v>49644</v>
      </c>
      <c r="R16" s="45">
        <v>-29.016598179034698</v>
      </c>
      <c r="S16" s="44">
        <v>15.4014598058969</v>
      </c>
      <c r="T16" s="44">
        <v>13.9688233482395</v>
      </c>
      <c r="U16" s="47">
        <v>9.3019523844673699</v>
      </c>
    </row>
    <row r="17" spans="1:21" ht="12" thickBot="1">
      <c r="A17" s="70"/>
      <c r="B17" s="72" t="s">
        <v>15</v>
      </c>
      <c r="C17" s="73"/>
      <c r="D17" s="44">
        <v>754717.9915</v>
      </c>
      <c r="E17" s="44">
        <v>1762079</v>
      </c>
      <c r="F17" s="45">
        <v>42.831109814032203</v>
      </c>
      <c r="G17" s="46"/>
      <c r="H17" s="46"/>
      <c r="I17" s="44">
        <v>-178469.03099999999</v>
      </c>
      <c r="J17" s="45">
        <v>-23.647114950220399</v>
      </c>
      <c r="K17" s="46"/>
      <c r="L17" s="46"/>
      <c r="M17" s="46"/>
      <c r="N17" s="44">
        <v>37898265.069200002</v>
      </c>
      <c r="O17" s="44">
        <v>172165190.08379999</v>
      </c>
      <c r="P17" s="44">
        <v>14212</v>
      </c>
      <c r="Q17" s="44">
        <v>16186</v>
      </c>
      <c r="R17" s="45">
        <v>-12.1957247003583</v>
      </c>
      <c r="S17" s="44">
        <v>53.104277476780197</v>
      </c>
      <c r="T17" s="44">
        <v>60.666449783763703</v>
      </c>
      <c r="U17" s="47">
        <v>-14.240231985625099</v>
      </c>
    </row>
    <row r="18" spans="1:21" ht="12" thickBot="1">
      <c r="A18" s="70"/>
      <c r="B18" s="72" t="s">
        <v>16</v>
      </c>
      <c r="C18" s="73"/>
      <c r="D18" s="44">
        <v>1007956.8344000001</v>
      </c>
      <c r="E18" s="44">
        <v>1451357</v>
      </c>
      <c r="F18" s="45">
        <v>69.449269504332904</v>
      </c>
      <c r="G18" s="46"/>
      <c r="H18" s="46"/>
      <c r="I18" s="44">
        <v>149317.68580000001</v>
      </c>
      <c r="J18" s="45">
        <v>14.8138968558989</v>
      </c>
      <c r="K18" s="46"/>
      <c r="L18" s="46"/>
      <c r="M18" s="46"/>
      <c r="N18" s="44">
        <v>36359678.9177</v>
      </c>
      <c r="O18" s="44">
        <v>376572993.17049998</v>
      </c>
      <c r="P18" s="44">
        <v>56116</v>
      </c>
      <c r="Q18" s="44">
        <v>65993</v>
      </c>
      <c r="R18" s="45">
        <v>-14.9667388965496</v>
      </c>
      <c r="S18" s="44">
        <v>17.9620221398532</v>
      </c>
      <c r="T18" s="44">
        <v>17.149712731653398</v>
      </c>
      <c r="U18" s="47">
        <v>4.52237171224444</v>
      </c>
    </row>
    <row r="19" spans="1:21" ht="12" thickBot="1">
      <c r="A19" s="70"/>
      <c r="B19" s="72" t="s">
        <v>17</v>
      </c>
      <c r="C19" s="73"/>
      <c r="D19" s="44">
        <v>372646.74790000002</v>
      </c>
      <c r="E19" s="44">
        <v>621072</v>
      </c>
      <c r="F19" s="45">
        <v>60.000571254218499</v>
      </c>
      <c r="G19" s="46"/>
      <c r="H19" s="46"/>
      <c r="I19" s="44">
        <v>40965.029399999999</v>
      </c>
      <c r="J19" s="45">
        <v>10.992992594421599</v>
      </c>
      <c r="K19" s="46"/>
      <c r="L19" s="46"/>
      <c r="M19" s="46"/>
      <c r="N19" s="44">
        <v>15729603.423900001</v>
      </c>
      <c r="O19" s="44">
        <v>140536035.15720001</v>
      </c>
      <c r="P19" s="44">
        <v>8557</v>
      </c>
      <c r="Q19" s="44">
        <v>10589</v>
      </c>
      <c r="R19" s="45">
        <v>-19.189725186514298</v>
      </c>
      <c r="S19" s="44">
        <v>43.548761002687897</v>
      </c>
      <c r="T19" s="44">
        <v>44.808816649353098</v>
      </c>
      <c r="U19" s="47">
        <v>-2.89343627155655</v>
      </c>
    </row>
    <row r="20" spans="1:21" ht="12" thickBot="1">
      <c r="A20" s="70"/>
      <c r="B20" s="72" t="s">
        <v>18</v>
      </c>
      <c r="C20" s="73"/>
      <c r="D20" s="44">
        <v>715100.3591</v>
      </c>
      <c r="E20" s="44">
        <v>1838660</v>
      </c>
      <c r="F20" s="45">
        <v>38.892473817889098</v>
      </c>
      <c r="G20" s="46"/>
      <c r="H20" s="46"/>
      <c r="I20" s="44">
        <v>35722.095000000001</v>
      </c>
      <c r="J20" s="45">
        <v>4.9953960371322701</v>
      </c>
      <c r="K20" s="46"/>
      <c r="L20" s="46"/>
      <c r="M20" s="46"/>
      <c r="N20" s="44">
        <v>26303958.0759</v>
      </c>
      <c r="O20" s="44">
        <v>206785467.1288</v>
      </c>
      <c r="P20" s="44">
        <v>28930</v>
      </c>
      <c r="Q20" s="44">
        <v>32443</v>
      </c>
      <c r="R20" s="45">
        <v>-10.828221804395399</v>
      </c>
      <c r="S20" s="44">
        <v>24.718297929485001</v>
      </c>
      <c r="T20" s="44">
        <v>25.411323385630201</v>
      </c>
      <c r="U20" s="47">
        <v>-2.8036940816970701</v>
      </c>
    </row>
    <row r="21" spans="1:21" ht="12" thickBot="1">
      <c r="A21" s="70"/>
      <c r="B21" s="72" t="s">
        <v>19</v>
      </c>
      <c r="C21" s="73"/>
      <c r="D21" s="44">
        <v>272223.69660000002</v>
      </c>
      <c r="E21" s="44">
        <v>452100</v>
      </c>
      <c r="F21" s="45">
        <v>60.213160053085602</v>
      </c>
      <c r="G21" s="46"/>
      <c r="H21" s="46"/>
      <c r="I21" s="44">
        <v>34438.632299999997</v>
      </c>
      <c r="J21" s="45">
        <v>12.650857632942699</v>
      </c>
      <c r="K21" s="46"/>
      <c r="L21" s="46"/>
      <c r="M21" s="46"/>
      <c r="N21" s="44">
        <v>8469021.4319000002</v>
      </c>
      <c r="O21" s="44">
        <v>80796427.734300002</v>
      </c>
      <c r="P21" s="44">
        <v>24397</v>
      </c>
      <c r="Q21" s="44">
        <v>27245</v>
      </c>
      <c r="R21" s="45">
        <v>-10.4532941824188</v>
      </c>
      <c r="S21" s="44">
        <v>11.1580807722261</v>
      </c>
      <c r="T21" s="44">
        <v>10.627634619196201</v>
      </c>
      <c r="U21" s="47">
        <v>4.7539192792927301</v>
      </c>
    </row>
    <row r="22" spans="1:21" ht="12" thickBot="1">
      <c r="A22" s="70"/>
      <c r="B22" s="72" t="s">
        <v>20</v>
      </c>
      <c r="C22" s="73"/>
      <c r="D22" s="44">
        <v>784115.27249999996</v>
      </c>
      <c r="E22" s="44">
        <v>1021874</v>
      </c>
      <c r="F22" s="45">
        <v>76.733068117987102</v>
      </c>
      <c r="G22" s="46"/>
      <c r="H22" s="46"/>
      <c r="I22" s="44">
        <v>100167.2124</v>
      </c>
      <c r="J22" s="45">
        <v>12.774551894728001</v>
      </c>
      <c r="K22" s="46"/>
      <c r="L22" s="46"/>
      <c r="M22" s="46"/>
      <c r="N22" s="44">
        <v>25438190.938299999</v>
      </c>
      <c r="O22" s="44">
        <v>250589386.73980001</v>
      </c>
      <c r="P22" s="44">
        <v>51575</v>
      </c>
      <c r="Q22" s="44">
        <v>63885</v>
      </c>
      <c r="R22" s="45">
        <v>-19.268998982546801</v>
      </c>
      <c r="S22" s="44">
        <v>15.203398400387799</v>
      </c>
      <c r="T22" s="44">
        <v>14.812412542850399</v>
      </c>
      <c r="U22" s="47">
        <v>2.5717004004011201</v>
      </c>
    </row>
    <row r="23" spans="1:21" ht="12" thickBot="1">
      <c r="A23" s="70"/>
      <c r="B23" s="72" t="s">
        <v>21</v>
      </c>
      <c r="C23" s="73"/>
      <c r="D23" s="44">
        <v>1736518.7202999999</v>
      </c>
      <c r="E23" s="44">
        <v>2338589</v>
      </c>
      <c r="F23" s="45">
        <v>74.254976838597997</v>
      </c>
      <c r="G23" s="46"/>
      <c r="H23" s="46"/>
      <c r="I23" s="44">
        <v>194399.69519999999</v>
      </c>
      <c r="J23" s="45">
        <v>11.1947940973775</v>
      </c>
      <c r="K23" s="46"/>
      <c r="L23" s="46"/>
      <c r="M23" s="46"/>
      <c r="N23" s="44">
        <v>58521046.256499998</v>
      </c>
      <c r="O23" s="44">
        <v>551443315.55980003</v>
      </c>
      <c r="P23" s="44">
        <v>60303</v>
      </c>
      <c r="Q23" s="44">
        <v>77626</v>
      </c>
      <c r="R23" s="45">
        <v>-22.315976605776399</v>
      </c>
      <c r="S23" s="44">
        <v>28.7965560635458</v>
      </c>
      <c r="T23" s="44">
        <v>28.385172714039101</v>
      </c>
      <c r="U23" s="47">
        <v>1.42858523984201</v>
      </c>
    </row>
    <row r="24" spans="1:21" ht="12" thickBot="1">
      <c r="A24" s="70"/>
      <c r="B24" s="72" t="s">
        <v>22</v>
      </c>
      <c r="C24" s="73"/>
      <c r="D24" s="44">
        <v>211272.77280000001</v>
      </c>
      <c r="E24" s="44">
        <v>377495</v>
      </c>
      <c r="F24" s="45">
        <v>55.9670387157446</v>
      </c>
      <c r="G24" s="46"/>
      <c r="H24" s="46"/>
      <c r="I24" s="44">
        <v>35490.219899999996</v>
      </c>
      <c r="J24" s="45">
        <v>16.7982932346879</v>
      </c>
      <c r="K24" s="46"/>
      <c r="L24" s="46"/>
      <c r="M24" s="46"/>
      <c r="N24" s="44">
        <v>7646567.2023</v>
      </c>
      <c r="O24" s="44">
        <v>62750638.761399999</v>
      </c>
      <c r="P24" s="44">
        <v>25847</v>
      </c>
      <c r="Q24" s="44">
        <v>26110</v>
      </c>
      <c r="R24" s="45">
        <v>-1.00727690540023</v>
      </c>
      <c r="S24" s="44">
        <v>8.1739765852903599</v>
      </c>
      <c r="T24" s="44">
        <v>8.1463867560321699</v>
      </c>
      <c r="U24" s="47">
        <v>0.33753252129250999</v>
      </c>
    </row>
    <row r="25" spans="1:21" ht="12" thickBot="1">
      <c r="A25" s="70"/>
      <c r="B25" s="72" t="s">
        <v>23</v>
      </c>
      <c r="C25" s="73"/>
      <c r="D25" s="44">
        <v>187825.18849999999</v>
      </c>
      <c r="E25" s="44">
        <v>235074</v>
      </c>
      <c r="F25" s="45">
        <v>79.900451985332296</v>
      </c>
      <c r="G25" s="46"/>
      <c r="H25" s="46"/>
      <c r="I25" s="44">
        <v>19465.0514</v>
      </c>
      <c r="J25" s="45">
        <v>10.3633871236605</v>
      </c>
      <c r="K25" s="46"/>
      <c r="L25" s="46"/>
      <c r="M25" s="46"/>
      <c r="N25" s="44">
        <v>6102011.9537000004</v>
      </c>
      <c r="O25" s="44">
        <v>48286635.060999997</v>
      </c>
      <c r="P25" s="44">
        <v>13783</v>
      </c>
      <c r="Q25" s="44">
        <v>13343</v>
      </c>
      <c r="R25" s="45">
        <v>3.29760923330584</v>
      </c>
      <c r="S25" s="44">
        <v>13.627308169484101</v>
      </c>
      <c r="T25" s="44">
        <v>12.7860358465113</v>
      </c>
      <c r="U25" s="47">
        <v>6.1734299430957398</v>
      </c>
    </row>
    <row r="26" spans="1:21" ht="12" thickBot="1">
      <c r="A26" s="70"/>
      <c r="B26" s="72" t="s">
        <v>24</v>
      </c>
      <c r="C26" s="73"/>
      <c r="D26" s="44">
        <v>334226.11780000001</v>
      </c>
      <c r="E26" s="44">
        <v>657321</v>
      </c>
      <c r="F26" s="45">
        <v>50.846712306468199</v>
      </c>
      <c r="G26" s="46"/>
      <c r="H26" s="46"/>
      <c r="I26" s="44">
        <v>75925.231100000005</v>
      </c>
      <c r="J26" s="45">
        <v>22.7167259099223</v>
      </c>
      <c r="K26" s="46"/>
      <c r="L26" s="46"/>
      <c r="M26" s="46"/>
      <c r="N26" s="44">
        <v>10501532.7009</v>
      </c>
      <c r="O26" s="44">
        <v>113110404.0521</v>
      </c>
      <c r="P26" s="44">
        <v>25714</v>
      </c>
      <c r="Q26" s="44">
        <v>27256</v>
      </c>
      <c r="R26" s="45">
        <v>-5.6574699148811298</v>
      </c>
      <c r="S26" s="44">
        <v>12.997826779186401</v>
      </c>
      <c r="T26" s="44">
        <v>14.202887965952501</v>
      </c>
      <c r="U26" s="47">
        <v>-9.2712513194566704</v>
      </c>
    </row>
    <row r="27" spans="1:21" ht="12" thickBot="1">
      <c r="A27" s="70"/>
      <c r="B27" s="72" t="s">
        <v>25</v>
      </c>
      <c r="C27" s="73"/>
      <c r="D27" s="44">
        <v>153124.71479999999</v>
      </c>
      <c r="E27" s="44">
        <v>329958</v>
      </c>
      <c r="F27" s="45">
        <v>46.407335115378302</v>
      </c>
      <c r="G27" s="46"/>
      <c r="H27" s="46"/>
      <c r="I27" s="44">
        <v>44909.354800000001</v>
      </c>
      <c r="J27" s="45">
        <v>29.328612862174001</v>
      </c>
      <c r="K27" s="46"/>
      <c r="L27" s="46"/>
      <c r="M27" s="46"/>
      <c r="N27" s="44">
        <v>7090305.7186000003</v>
      </c>
      <c r="O27" s="44">
        <v>56408002.772399999</v>
      </c>
      <c r="P27" s="44">
        <v>25227</v>
      </c>
      <c r="Q27" s="44">
        <v>26557</v>
      </c>
      <c r="R27" s="45">
        <v>-5.0080957939526298</v>
      </c>
      <c r="S27" s="44">
        <v>6.0698741348555103</v>
      </c>
      <c r="T27" s="44">
        <v>5.9848609330873197</v>
      </c>
      <c r="U27" s="47">
        <v>1.4005760231503701</v>
      </c>
    </row>
    <row r="28" spans="1:21" ht="12" thickBot="1">
      <c r="A28" s="70"/>
      <c r="B28" s="72" t="s">
        <v>26</v>
      </c>
      <c r="C28" s="73"/>
      <c r="D28" s="44">
        <v>716455.30319999997</v>
      </c>
      <c r="E28" s="44">
        <v>1032201</v>
      </c>
      <c r="F28" s="45">
        <v>69.410444593640193</v>
      </c>
      <c r="G28" s="46"/>
      <c r="H28" s="46"/>
      <c r="I28" s="44">
        <v>37674.024599999997</v>
      </c>
      <c r="J28" s="45">
        <v>5.2583914770023297</v>
      </c>
      <c r="K28" s="46"/>
      <c r="L28" s="46"/>
      <c r="M28" s="46"/>
      <c r="N28" s="44">
        <v>23564222.558800001</v>
      </c>
      <c r="O28" s="44">
        <v>180864795.7378</v>
      </c>
      <c r="P28" s="44">
        <v>40885</v>
      </c>
      <c r="Q28" s="44">
        <v>40007</v>
      </c>
      <c r="R28" s="45">
        <v>2.1946159422101101</v>
      </c>
      <c r="S28" s="44">
        <v>17.5236713513514</v>
      </c>
      <c r="T28" s="44">
        <v>17.809421571224998</v>
      </c>
      <c r="U28" s="47">
        <v>-1.6306526991083301</v>
      </c>
    </row>
    <row r="29" spans="1:21" ht="12" thickBot="1">
      <c r="A29" s="70"/>
      <c r="B29" s="72" t="s">
        <v>27</v>
      </c>
      <c r="C29" s="73"/>
      <c r="D29" s="44">
        <v>553139.35629999998</v>
      </c>
      <c r="E29" s="44">
        <v>772165</v>
      </c>
      <c r="F29" s="45">
        <v>71.634865125977001</v>
      </c>
      <c r="G29" s="46"/>
      <c r="H29" s="46"/>
      <c r="I29" s="44">
        <v>78988.842499999999</v>
      </c>
      <c r="J29" s="45">
        <v>14.2800980621527</v>
      </c>
      <c r="K29" s="46"/>
      <c r="L29" s="46"/>
      <c r="M29" s="46"/>
      <c r="N29" s="44">
        <v>16014348.6766</v>
      </c>
      <c r="O29" s="44">
        <v>140285177.45320001</v>
      </c>
      <c r="P29" s="44">
        <v>83320</v>
      </c>
      <c r="Q29" s="44">
        <v>85825</v>
      </c>
      <c r="R29" s="45">
        <v>-2.9187299737838601</v>
      </c>
      <c r="S29" s="44">
        <v>6.6387344731156999</v>
      </c>
      <c r="T29" s="44">
        <v>6.5195011511797301</v>
      </c>
      <c r="U29" s="47">
        <v>1.79602486616719</v>
      </c>
    </row>
    <row r="30" spans="1:21" ht="12" thickBot="1">
      <c r="A30" s="70"/>
      <c r="B30" s="72" t="s">
        <v>28</v>
      </c>
      <c r="C30" s="73"/>
      <c r="D30" s="44">
        <v>851613.67319999996</v>
      </c>
      <c r="E30" s="44">
        <v>1024516</v>
      </c>
      <c r="F30" s="45">
        <v>83.123511316563096</v>
      </c>
      <c r="G30" s="46"/>
      <c r="H30" s="46"/>
      <c r="I30" s="44">
        <v>130700.13430000001</v>
      </c>
      <c r="J30" s="45">
        <v>15.3473503788267</v>
      </c>
      <c r="K30" s="46"/>
      <c r="L30" s="46"/>
      <c r="M30" s="46"/>
      <c r="N30" s="44">
        <v>28851260.465599999</v>
      </c>
      <c r="O30" s="44">
        <v>259402264.2719</v>
      </c>
      <c r="P30" s="44">
        <v>60304</v>
      </c>
      <c r="Q30" s="44">
        <v>70490</v>
      </c>
      <c r="R30" s="45">
        <v>-14.4502766349837</v>
      </c>
      <c r="S30" s="44">
        <v>14.122009704165601</v>
      </c>
      <c r="T30" s="44">
        <v>14.0549967654987</v>
      </c>
      <c r="U30" s="47">
        <v>0.47452834313759901</v>
      </c>
    </row>
    <row r="31" spans="1:21" ht="12" thickBot="1">
      <c r="A31" s="70"/>
      <c r="B31" s="72" t="s">
        <v>29</v>
      </c>
      <c r="C31" s="73"/>
      <c r="D31" s="44">
        <v>689592.55680000002</v>
      </c>
      <c r="E31" s="44">
        <v>1102237</v>
      </c>
      <c r="F31" s="45">
        <v>62.563002040396</v>
      </c>
      <c r="G31" s="46"/>
      <c r="H31" s="46"/>
      <c r="I31" s="44">
        <v>26409.182100000002</v>
      </c>
      <c r="J31" s="45">
        <v>3.8296791111768602</v>
      </c>
      <c r="K31" s="46"/>
      <c r="L31" s="46"/>
      <c r="M31" s="46"/>
      <c r="N31" s="44">
        <v>22119607.311099999</v>
      </c>
      <c r="O31" s="44">
        <v>203258111.07769999</v>
      </c>
      <c r="P31" s="44">
        <v>27146</v>
      </c>
      <c r="Q31" s="44">
        <v>24668</v>
      </c>
      <c r="R31" s="45">
        <v>10.0454029511918</v>
      </c>
      <c r="S31" s="44">
        <v>25.403100154718899</v>
      </c>
      <c r="T31" s="44">
        <v>21.530089658667102</v>
      </c>
      <c r="U31" s="47">
        <v>15.246211968078899</v>
      </c>
    </row>
    <row r="32" spans="1:21" ht="12" thickBot="1">
      <c r="A32" s="70"/>
      <c r="B32" s="72" t="s">
        <v>30</v>
      </c>
      <c r="C32" s="73"/>
      <c r="D32" s="44">
        <v>90903.941699999996</v>
      </c>
      <c r="E32" s="44">
        <v>136570</v>
      </c>
      <c r="F32" s="45">
        <v>66.562159844768303</v>
      </c>
      <c r="G32" s="46"/>
      <c r="H32" s="46"/>
      <c r="I32" s="44">
        <v>23435.672699999999</v>
      </c>
      <c r="J32" s="45">
        <v>25.780700222375501</v>
      </c>
      <c r="K32" s="46"/>
      <c r="L32" s="46"/>
      <c r="M32" s="46"/>
      <c r="N32" s="44">
        <v>2977107.7875000001</v>
      </c>
      <c r="O32" s="44">
        <v>31825396.060600001</v>
      </c>
      <c r="P32" s="44">
        <v>20941</v>
      </c>
      <c r="Q32" s="44">
        <v>21462</v>
      </c>
      <c r="R32" s="45">
        <v>-2.42754636101016</v>
      </c>
      <c r="S32" s="44">
        <v>4.3409551454085298</v>
      </c>
      <c r="T32" s="44">
        <v>4.3974739446463502</v>
      </c>
      <c r="U32" s="47">
        <v>-1.3019899387259</v>
      </c>
    </row>
    <row r="33" spans="1:21" ht="12" thickBot="1">
      <c r="A33" s="70"/>
      <c r="B33" s="72" t="s">
        <v>31</v>
      </c>
      <c r="C33" s="73"/>
      <c r="D33" s="44">
        <v>55.213900000000002</v>
      </c>
      <c r="E33" s="46"/>
      <c r="F33" s="46"/>
      <c r="G33" s="46"/>
      <c r="H33" s="46"/>
      <c r="I33" s="44">
        <v>11.585900000000001</v>
      </c>
      <c r="J33" s="45">
        <v>20.983665345139499</v>
      </c>
      <c r="K33" s="46"/>
      <c r="L33" s="46"/>
      <c r="M33" s="46"/>
      <c r="N33" s="44">
        <v>2707.366</v>
      </c>
      <c r="O33" s="44">
        <v>23340.6005</v>
      </c>
      <c r="P33" s="44">
        <v>12</v>
      </c>
      <c r="Q33" s="44">
        <v>8</v>
      </c>
      <c r="R33" s="45">
        <v>50</v>
      </c>
      <c r="S33" s="44">
        <v>4.6011583333333297</v>
      </c>
      <c r="T33" s="44">
        <v>6.0897375</v>
      </c>
      <c r="U33" s="47">
        <v>-32.3522699899844</v>
      </c>
    </row>
    <row r="34" spans="1:21" ht="12" thickBot="1">
      <c r="A34" s="70"/>
      <c r="B34" s="72" t="s">
        <v>40</v>
      </c>
      <c r="C34" s="73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4">
        <v>25.9</v>
      </c>
      <c r="P34" s="46"/>
      <c r="Q34" s="46"/>
      <c r="R34" s="46"/>
      <c r="S34" s="46"/>
      <c r="T34" s="46"/>
      <c r="U34" s="48"/>
    </row>
    <row r="35" spans="1:21" ht="12" thickBot="1">
      <c r="A35" s="70"/>
      <c r="B35" s="72" t="s">
        <v>32</v>
      </c>
      <c r="C35" s="73"/>
      <c r="D35" s="44">
        <v>89303.1391</v>
      </c>
      <c r="E35" s="44">
        <v>268896</v>
      </c>
      <c r="F35" s="45">
        <v>33.211032927228402</v>
      </c>
      <c r="G35" s="46"/>
      <c r="H35" s="46"/>
      <c r="I35" s="44">
        <v>17721.1931</v>
      </c>
      <c r="J35" s="45">
        <v>19.843863584857999</v>
      </c>
      <c r="K35" s="46"/>
      <c r="L35" s="46"/>
      <c r="M35" s="46"/>
      <c r="N35" s="44">
        <v>4431500.1869999999</v>
      </c>
      <c r="O35" s="44">
        <v>24289086.302000001</v>
      </c>
      <c r="P35" s="44">
        <v>7026</v>
      </c>
      <c r="Q35" s="44">
        <v>6714</v>
      </c>
      <c r="R35" s="45">
        <v>4.6470062555853398</v>
      </c>
      <c r="S35" s="44">
        <v>12.7103813122687</v>
      </c>
      <c r="T35" s="44">
        <v>12.826164358057801</v>
      </c>
      <c r="U35" s="47">
        <v>-0.91093290550862205</v>
      </c>
    </row>
    <row r="36" spans="1:21" ht="12" thickBot="1">
      <c r="A36" s="70"/>
      <c r="B36" s="72" t="s">
        <v>41</v>
      </c>
      <c r="C36" s="73"/>
      <c r="D36" s="46"/>
      <c r="E36" s="44">
        <v>725899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8"/>
    </row>
    <row r="37" spans="1:21" ht="12" thickBot="1">
      <c r="A37" s="70"/>
      <c r="B37" s="72" t="s">
        <v>42</v>
      </c>
      <c r="C37" s="73"/>
      <c r="D37" s="46"/>
      <c r="E37" s="44">
        <v>260606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8"/>
    </row>
    <row r="38" spans="1:21" ht="12" thickBot="1">
      <c r="A38" s="70"/>
      <c r="B38" s="72" t="s">
        <v>43</v>
      </c>
      <c r="C38" s="73"/>
      <c r="D38" s="46"/>
      <c r="E38" s="44">
        <v>280744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8"/>
    </row>
    <row r="39" spans="1:21" ht="12" customHeight="1" thickBot="1">
      <c r="A39" s="70"/>
      <c r="B39" s="72" t="s">
        <v>33</v>
      </c>
      <c r="C39" s="73"/>
      <c r="D39" s="44">
        <v>266074.35930000001</v>
      </c>
      <c r="E39" s="44">
        <v>301202</v>
      </c>
      <c r="F39" s="45">
        <v>88.337514126732202</v>
      </c>
      <c r="G39" s="46"/>
      <c r="H39" s="46"/>
      <c r="I39" s="44">
        <v>14257.3521</v>
      </c>
      <c r="J39" s="45">
        <v>5.3584088814528599</v>
      </c>
      <c r="K39" s="46"/>
      <c r="L39" s="46"/>
      <c r="M39" s="46"/>
      <c r="N39" s="44">
        <v>9511440.7595000006</v>
      </c>
      <c r="O39" s="44">
        <v>81479678.877499998</v>
      </c>
      <c r="P39" s="44">
        <v>412</v>
      </c>
      <c r="Q39" s="44">
        <v>474</v>
      </c>
      <c r="R39" s="45">
        <v>-13.0801687763713</v>
      </c>
      <c r="S39" s="44">
        <v>645.811551699029</v>
      </c>
      <c r="T39" s="44">
        <v>537.57095358649804</v>
      </c>
      <c r="U39" s="47">
        <v>16.760399814429899</v>
      </c>
    </row>
    <row r="40" spans="1:21" ht="12" thickBot="1">
      <c r="A40" s="70"/>
      <c r="B40" s="72" t="s">
        <v>34</v>
      </c>
      <c r="C40" s="73"/>
      <c r="D40" s="44">
        <v>285477.65830000001</v>
      </c>
      <c r="E40" s="44">
        <v>443616</v>
      </c>
      <c r="F40" s="45">
        <v>64.352426039637905</v>
      </c>
      <c r="G40" s="46"/>
      <c r="H40" s="46"/>
      <c r="I40" s="44">
        <v>18884.689900000001</v>
      </c>
      <c r="J40" s="45">
        <v>6.6151200806595698</v>
      </c>
      <c r="K40" s="46"/>
      <c r="L40" s="46"/>
      <c r="M40" s="46"/>
      <c r="N40" s="44">
        <v>9183369.0790999997</v>
      </c>
      <c r="O40" s="44">
        <v>97693152.216299996</v>
      </c>
      <c r="P40" s="44">
        <v>1594</v>
      </c>
      <c r="Q40" s="44">
        <v>1809</v>
      </c>
      <c r="R40" s="45">
        <v>-11.885019347705899</v>
      </c>
      <c r="S40" s="44">
        <v>179.09514322459199</v>
      </c>
      <c r="T40" s="44">
        <v>178.76544770591499</v>
      </c>
      <c r="U40" s="47">
        <v>0.18408959212472301</v>
      </c>
    </row>
    <row r="41" spans="1:21" ht="12" thickBot="1">
      <c r="A41" s="70"/>
      <c r="B41" s="72" t="s">
        <v>44</v>
      </c>
      <c r="C41" s="73"/>
      <c r="D41" s="46"/>
      <c r="E41" s="44">
        <v>233787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8"/>
    </row>
    <row r="42" spans="1:21" ht="12" thickBot="1">
      <c r="A42" s="70"/>
      <c r="B42" s="72" t="s">
        <v>45</v>
      </c>
      <c r="C42" s="73"/>
      <c r="D42" s="46"/>
      <c r="E42" s="44">
        <v>87635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8"/>
    </row>
    <row r="43" spans="1:21" ht="12" thickBot="1">
      <c r="A43" s="71"/>
      <c r="B43" s="72" t="s">
        <v>35</v>
      </c>
      <c r="C43" s="73"/>
      <c r="D43" s="49">
        <v>17278.7719</v>
      </c>
      <c r="E43" s="50"/>
      <c r="F43" s="50"/>
      <c r="G43" s="50"/>
      <c r="H43" s="50"/>
      <c r="I43" s="49">
        <v>2919.203</v>
      </c>
      <c r="J43" s="51">
        <v>16.8947365987278</v>
      </c>
      <c r="K43" s="50"/>
      <c r="L43" s="50"/>
      <c r="M43" s="50"/>
      <c r="N43" s="49">
        <v>1680896.8596000001</v>
      </c>
      <c r="O43" s="49">
        <v>10867873.644200001</v>
      </c>
      <c r="P43" s="49">
        <v>49</v>
      </c>
      <c r="Q43" s="49">
        <v>71</v>
      </c>
      <c r="R43" s="51">
        <v>-30.985915492957801</v>
      </c>
      <c r="S43" s="49">
        <v>352.62799795918397</v>
      </c>
      <c r="T43" s="49">
        <v>339.70423521126799</v>
      </c>
      <c r="U43" s="52">
        <v>3.6649848630034199</v>
      </c>
    </row>
  </sheetData>
  <mergeCells count="41">
    <mergeCell ref="B19:C19"/>
    <mergeCell ref="B20:C20"/>
    <mergeCell ref="B36:C36"/>
    <mergeCell ref="B25:C25"/>
    <mergeCell ref="B26:C26"/>
    <mergeCell ref="B27:C27"/>
    <mergeCell ref="B28:C28"/>
    <mergeCell ref="B29:C29"/>
    <mergeCell ref="B30:C30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53" t="s">
        <v>53</v>
      </c>
      <c r="B1" s="54" t="s">
        <v>36</v>
      </c>
      <c r="C1" s="53" t="s">
        <v>37</v>
      </c>
      <c r="D1" s="53" t="s">
        <v>38</v>
      </c>
      <c r="E1" s="53" t="s">
        <v>39</v>
      </c>
      <c r="F1" s="53" t="s">
        <v>46</v>
      </c>
      <c r="G1" s="53" t="s">
        <v>39</v>
      </c>
      <c r="H1" s="53" t="s">
        <v>47</v>
      </c>
    </row>
    <row r="2" spans="1:8" ht="14.25">
      <c r="A2" s="55">
        <v>1</v>
      </c>
      <c r="B2" s="56">
        <v>12</v>
      </c>
      <c r="C2" s="55">
        <v>40902</v>
      </c>
      <c r="D2" s="55">
        <v>459420.90380940202</v>
      </c>
      <c r="E2" s="55">
        <v>347318.04589829099</v>
      </c>
      <c r="F2" s="55">
        <v>112102.857911111</v>
      </c>
      <c r="G2" s="55">
        <v>347318.04589829099</v>
      </c>
      <c r="H2" s="55">
        <v>0.24400904917817801</v>
      </c>
    </row>
    <row r="3" spans="1:8" ht="14.25">
      <c r="A3" s="55">
        <v>2</v>
      </c>
      <c r="B3" s="56">
        <v>13</v>
      </c>
      <c r="C3" s="55">
        <v>8669.2559999999994</v>
      </c>
      <c r="D3" s="55">
        <v>63412.350670418302</v>
      </c>
      <c r="E3" s="55">
        <v>49260.780886748398</v>
      </c>
      <c r="F3" s="55">
        <v>14151.5697836699</v>
      </c>
      <c r="G3" s="55">
        <v>49260.780886748398</v>
      </c>
      <c r="H3" s="55">
        <v>0.223167405624526</v>
      </c>
    </row>
    <row r="4" spans="1:8" ht="14.25">
      <c r="A4" s="55">
        <v>3</v>
      </c>
      <c r="B4" s="56">
        <v>14</v>
      </c>
      <c r="C4" s="55">
        <v>79564</v>
      </c>
      <c r="D4" s="55">
        <v>81164.596423076902</v>
      </c>
      <c r="E4" s="55">
        <v>60839.915170940199</v>
      </c>
      <c r="F4" s="55">
        <v>20324.681252136801</v>
      </c>
      <c r="G4" s="55">
        <v>60839.915170940199</v>
      </c>
      <c r="H4" s="55">
        <v>0.25041313759749101</v>
      </c>
    </row>
    <row r="5" spans="1:8" ht="14.25">
      <c r="A5" s="55">
        <v>4</v>
      </c>
      <c r="B5" s="56">
        <v>15</v>
      </c>
      <c r="C5" s="55">
        <v>2570</v>
      </c>
      <c r="D5" s="55">
        <v>35988.2957530973</v>
      </c>
      <c r="E5" s="55">
        <v>26476.7616274336</v>
      </c>
      <c r="F5" s="55">
        <v>9511.5341256637203</v>
      </c>
      <c r="G5" s="55">
        <v>26476.7616274336</v>
      </c>
      <c r="H5" s="55">
        <v>0.26429520838994203</v>
      </c>
    </row>
    <row r="6" spans="1:8" ht="14.25">
      <c r="A6" s="55">
        <v>5</v>
      </c>
      <c r="B6" s="56">
        <v>16</v>
      </c>
      <c r="C6" s="55">
        <v>1540</v>
      </c>
      <c r="D6" s="55">
        <v>128747.745364103</v>
      </c>
      <c r="E6" s="55">
        <v>112385.873198291</v>
      </c>
      <c r="F6" s="55">
        <v>16361.872165811999</v>
      </c>
      <c r="G6" s="55">
        <v>112385.873198291</v>
      </c>
      <c r="H6" s="55">
        <v>0.127084727732824</v>
      </c>
    </row>
    <row r="7" spans="1:8" ht="14.25">
      <c r="A7" s="55">
        <v>6</v>
      </c>
      <c r="B7" s="56">
        <v>17</v>
      </c>
      <c r="C7" s="55">
        <v>12463</v>
      </c>
      <c r="D7" s="55">
        <v>193033.43668034201</v>
      </c>
      <c r="E7" s="55">
        <v>143605.50594187999</v>
      </c>
      <c r="F7" s="55">
        <v>49427.930738461502</v>
      </c>
      <c r="G7" s="55">
        <v>143605.50594187999</v>
      </c>
      <c r="H7" s="55">
        <v>0.25605890662514003</v>
      </c>
    </row>
    <row r="8" spans="1:8" ht="14.25">
      <c r="A8" s="55">
        <v>7</v>
      </c>
      <c r="B8" s="56">
        <v>18</v>
      </c>
      <c r="C8" s="55">
        <v>37852</v>
      </c>
      <c r="D8" s="55">
        <v>146838.10972735001</v>
      </c>
      <c r="E8" s="55">
        <v>114712.77454786299</v>
      </c>
      <c r="F8" s="55">
        <v>32125.3351794872</v>
      </c>
      <c r="G8" s="55">
        <v>114712.77454786299</v>
      </c>
      <c r="H8" s="55">
        <v>0.21878063698271299</v>
      </c>
    </row>
    <row r="9" spans="1:8" ht="14.25">
      <c r="A9" s="55">
        <v>8</v>
      </c>
      <c r="B9" s="56">
        <v>19</v>
      </c>
      <c r="C9" s="55">
        <v>13483</v>
      </c>
      <c r="D9" s="55">
        <v>65088.821547008498</v>
      </c>
      <c r="E9" s="55">
        <v>53710.161974358998</v>
      </c>
      <c r="F9" s="55">
        <v>11378.6595726496</v>
      </c>
      <c r="G9" s="55">
        <v>53710.161974358998</v>
      </c>
      <c r="H9" s="55">
        <v>0.174817415682225</v>
      </c>
    </row>
    <row r="10" spans="1:8" ht="14.25">
      <c r="A10" s="55">
        <v>9</v>
      </c>
      <c r="B10" s="56">
        <v>21</v>
      </c>
      <c r="C10" s="55">
        <v>123758</v>
      </c>
      <c r="D10" s="55">
        <v>542731.86419999995</v>
      </c>
      <c r="E10" s="55">
        <v>508803.51909999998</v>
      </c>
      <c r="F10" s="55">
        <v>33928.345099999999</v>
      </c>
      <c r="G10" s="55">
        <v>508803.51909999998</v>
      </c>
      <c r="H10" s="55">
        <v>6.2514009841694501E-2</v>
      </c>
    </row>
    <row r="11" spans="1:8" ht="14.25">
      <c r="A11" s="55">
        <v>10</v>
      </c>
      <c r="B11" s="56">
        <v>22</v>
      </c>
      <c r="C11" s="55">
        <v>47297.11</v>
      </c>
      <c r="D11" s="55">
        <v>754718.02142649598</v>
      </c>
      <c r="E11" s="55">
        <v>933187.01867777796</v>
      </c>
      <c r="F11" s="55">
        <v>-178468.99725128201</v>
      </c>
      <c r="G11" s="55">
        <v>933187.01867777796</v>
      </c>
      <c r="H11" s="55">
        <v>-0.23647109540853001</v>
      </c>
    </row>
    <row r="12" spans="1:8" ht="14.25">
      <c r="A12" s="55">
        <v>11</v>
      </c>
      <c r="B12" s="56">
        <v>23</v>
      </c>
      <c r="C12" s="55">
        <v>130136.378</v>
      </c>
      <c r="D12" s="55">
        <v>1007956.8491</v>
      </c>
      <c r="E12" s="55">
        <v>858639.1496</v>
      </c>
      <c r="F12" s="55">
        <v>149317.69949999999</v>
      </c>
      <c r="G12" s="55">
        <v>858639.1496</v>
      </c>
      <c r="H12" s="55">
        <v>0.148138979990389</v>
      </c>
    </row>
    <row r="13" spans="1:8" ht="14.25">
      <c r="A13" s="55">
        <v>12</v>
      </c>
      <c r="B13" s="56">
        <v>24</v>
      </c>
      <c r="C13" s="55">
        <v>13989</v>
      </c>
      <c r="D13" s="55">
        <v>372646.74096837599</v>
      </c>
      <c r="E13" s="55">
        <v>331681.71787265001</v>
      </c>
      <c r="F13" s="55">
        <v>40965.023095726501</v>
      </c>
      <c r="G13" s="55">
        <v>331681.71787265001</v>
      </c>
      <c r="H13" s="55">
        <v>0.109929911071469</v>
      </c>
    </row>
    <row r="14" spans="1:8" ht="14.25">
      <c r="A14" s="55">
        <v>13</v>
      </c>
      <c r="B14" s="56">
        <v>25</v>
      </c>
      <c r="C14" s="55">
        <v>59815</v>
      </c>
      <c r="D14" s="55">
        <v>715100.34959999996</v>
      </c>
      <c r="E14" s="55">
        <v>679378.26410000003</v>
      </c>
      <c r="F14" s="55">
        <v>35722.085500000001</v>
      </c>
      <c r="G14" s="55">
        <v>679378.26410000003</v>
      </c>
      <c r="H14" s="55">
        <v>4.9953947750104699E-2</v>
      </c>
    </row>
    <row r="15" spans="1:8" ht="14.25">
      <c r="A15" s="55">
        <v>14</v>
      </c>
      <c r="B15" s="56">
        <v>26</v>
      </c>
      <c r="C15" s="55">
        <v>52812</v>
      </c>
      <c r="D15" s="55">
        <v>272223.64000810101</v>
      </c>
      <c r="E15" s="55">
        <v>237785.06408107601</v>
      </c>
      <c r="F15" s="55">
        <v>34438.575927025202</v>
      </c>
      <c r="G15" s="55">
        <v>237785.06408107601</v>
      </c>
      <c r="H15" s="55">
        <v>0.12650839554566401</v>
      </c>
    </row>
    <row r="16" spans="1:8" ht="14.25">
      <c r="A16" s="55">
        <v>15</v>
      </c>
      <c r="B16" s="56">
        <v>27</v>
      </c>
      <c r="C16" s="55">
        <v>125040.01</v>
      </c>
      <c r="D16" s="55">
        <v>784115.57827787602</v>
      </c>
      <c r="E16" s="55">
        <v>683948.06330619496</v>
      </c>
      <c r="F16" s="55">
        <v>100167.514971681</v>
      </c>
      <c r="G16" s="55">
        <v>683948.06330619496</v>
      </c>
      <c r="H16" s="55">
        <v>0.12774585500733901</v>
      </c>
    </row>
    <row r="17" spans="1:8" ht="14.25">
      <c r="A17" s="55">
        <v>16</v>
      </c>
      <c r="B17" s="56">
        <v>29</v>
      </c>
      <c r="C17" s="55">
        <v>140368</v>
      </c>
      <c r="D17" s="55">
        <v>1736519.12974103</v>
      </c>
      <c r="E17" s="55">
        <v>1542119.05519915</v>
      </c>
      <c r="F17" s="55">
        <v>194400.07454187999</v>
      </c>
      <c r="G17" s="55">
        <v>1542119.05519915</v>
      </c>
      <c r="H17" s="55">
        <v>0.11194813302798</v>
      </c>
    </row>
    <row r="18" spans="1:8" ht="14.25">
      <c r="A18" s="55">
        <v>17</v>
      </c>
      <c r="B18" s="56">
        <v>31</v>
      </c>
      <c r="C18" s="55">
        <v>31700.588</v>
      </c>
      <c r="D18" s="55">
        <v>211272.76790565799</v>
      </c>
      <c r="E18" s="55">
        <v>175782.55140460099</v>
      </c>
      <c r="F18" s="55">
        <v>35490.216501057097</v>
      </c>
      <c r="G18" s="55">
        <v>175782.55140460099</v>
      </c>
      <c r="H18" s="55">
        <v>0.16798292015043301</v>
      </c>
    </row>
    <row r="19" spans="1:8" ht="14.25">
      <c r="A19" s="55">
        <v>18</v>
      </c>
      <c r="B19" s="56">
        <v>32</v>
      </c>
      <c r="C19" s="55">
        <v>11616.618</v>
      </c>
      <c r="D19" s="55">
        <v>187825.182418115</v>
      </c>
      <c r="E19" s="55">
        <v>168360.12577616301</v>
      </c>
      <c r="F19" s="55">
        <v>19465.056641952498</v>
      </c>
      <c r="G19" s="55">
        <v>168360.12577616301</v>
      </c>
      <c r="H19" s="55">
        <v>0.103633902501006</v>
      </c>
    </row>
    <row r="20" spans="1:8" ht="14.25">
      <c r="A20" s="55">
        <v>19</v>
      </c>
      <c r="B20" s="56">
        <v>33</v>
      </c>
      <c r="C20" s="55">
        <v>26799.179</v>
      </c>
      <c r="D20" s="55">
        <v>334226.11270372901</v>
      </c>
      <c r="E20" s="55">
        <v>258300.89457532499</v>
      </c>
      <c r="F20" s="55">
        <v>75925.218128403794</v>
      </c>
      <c r="G20" s="55">
        <v>258300.89457532499</v>
      </c>
      <c r="H20" s="55">
        <v>0.22716722375222301</v>
      </c>
    </row>
    <row r="21" spans="1:8" ht="14.25">
      <c r="A21" s="55">
        <v>20</v>
      </c>
      <c r="B21" s="56">
        <v>34</v>
      </c>
      <c r="C21" s="55">
        <v>35589.476000000002</v>
      </c>
      <c r="D21" s="55">
        <v>153124.684327002</v>
      </c>
      <c r="E21" s="55">
        <v>108215.362407286</v>
      </c>
      <c r="F21" s="55">
        <v>44909.321919716298</v>
      </c>
      <c r="G21" s="55">
        <v>108215.362407286</v>
      </c>
      <c r="H21" s="55">
        <v>0.29328597225912401</v>
      </c>
    </row>
    <row r="22" spans="1:8" ht="14.25">
      <c r="A22" s="55">
        <v>21</v>
      </c>
      <c r="B22" s="56">
        <v>35</v>
      </c>
      <c r="C22" s="55">
        <v>29565.960999999999</v>
      </c>
      <c r="D22" s="55">
        <v>716455.30271327402</v>
      </c>
      <c r="E22" s="55">
        <v>678781.26974834304</v>
      </c>
      <c r="F22" s="55">
        <v>37674.032964931299</v>
      </c>
      <c r="G22" s="55">
        <v>678781.26974834304</v>
      </c>
      <c r="H22" s="55">
        <v>5.2583926481186899E-2</v>
      </c>
    </row>
    <row r="23" spans="1:8" ht="14.25">
      <c r="A23" s="55">
        <v>22</v>
      </c>
      <c r="B23" s="56">
        <v>36</v>
      </c>
      <c r="C23" s="55">
        <v>95672.509000000005</v>
      </c>
      <c r="D23" s="55">
        <v>553139.35663716798</v>
      </c>
      <c r="E23" s="55">
        <v>474150.48813589499</v>
      </c>
      <c r="F23" s="55">
        <v>78988.868501273595</v>
      </c>
      <c r="G23" s="55">
        <v>474150.48813589499</v>
      </c>
      <c r="H23" s="55">
        <v>0.14280102754121399</v>
      </c>
    </row>
    <row r="24" spans="1:8" ht="14.25">
      <c r="A24" s="55">
        <v>23</v>
      </c>
      <c r="B24" s="56">
        <v>37</v>
      </c>
      <c r="C24" s="55">
        <v>97254.138000000006</v>
      </c>
      <c r="D24" s="55">
        <v>851613.65385840705</v>
      </c>
      <c r="E24" s="55">
        <v>720913.56394014403</v>
      </c>
      <c r="F24" s="55">
        <v>130700.08991826299</v>
      </c>
      <c r="G24" s="55">
        <v>720913.56394014403</v>
      </c>
      <c r="H24" s="55">
        <v>0.15347345515903901</v>
      </c>
    </row>
    <row r="25" spans="1:8" ht="14.25">
      <c r="A25" s="55">
        <v>24</v>
      </c>
      <c r="B25" s="56">
        <v>38</v>
      </c>
      <c r="C25" s="55">
        <v>149055.60800000001</v>
      </c>
      <c r="D25" s="55">
        <v>689592.56244513299</v>
      </c>
      <c r="E25" s="55">
        <v>663183.36891061906</v>
      </c>
      <c r="F25" s="55">
        <v>26409.193534513299</v>
      </c>
      <c r="G25" s="55">
        <v>663183.36891061906</v>
      </c>
      <c r="H25" s="55">
        <v>3.8296807379813502E-2</v>
      </c>
    </row>
    <row r="26" spans="1:8" ht="14.25">
      <c r="A26" s="55">
        <v>25</v>
      </c>
      <c r="B26" s="56">
        <v>39</v>
      </c>
      <c r="C26" s="55">
        <v>61758.347000000002</v>
      </c>
      <c r="D26" s="55">
        <v>90903.861088435093</v>
      </c>
      <c r="E26" s="55">
        <v>67468.282519803994</v>
      </c>
      <c r="F26" s="55">
        <v>23435.578568631099</v>
      </c>
      <c r="G26" s="55">
        <v>67468.282519803994</v>
      </c>
      <c r="H26" s="55">
        <v>0.25780619533676402</v>
      </c>
    </row>
    <row r="27" spans="1:8" ht="14.25">
      <c r="A27" s="55">
        <v>26</v>
      </c>
      <c r="B27" s="56">
        <v>40</v>
      </c>
      <c r="C27" s="55">
        <v>17</v>
      </c>
      <c r="D27" s="55">
        <v>55.213799999999999</v>
      </c>
      <c r="E27" s="55">
        <v>43.628</v>
      </c>
      <c r="F27" s="55">
        <v>11.585800000000001</v>
      </c>
      <c r="G27" s="55">
        <v>43.628</v>
      </c>
      <c r="H27" s="55">
        <v>0.20983522235383201</v>
      </c>
    </row>
    <row r="28" spans="1:8" ht="14.25">
      <c r="A28" s="55">
        <v>27</v>
      </c>
      <c r="B28" s="56">
        <v>42</v>
      </c>
      <c r="C28" s="55">
        <v>5052.0039999999999</v>
      </c>
      <c r="D28" s="55">
        <v>89303.138099999996</v>
      </c>
      <c r="E28" s="55">
        <v>71581.949399999998</v>
      </c>
      <c r="F28" s="55">
        <v>17721.188699999999</v>
      </c>
      <c r="G28" s="55">
        <v>71581.949399999998</v>
      </c>
      <c r="H28" s="55">
        <v>0.19843858880027401</v>
      </c>
    </row>
    <row r="29" spans="1:8" ht="14.25">
      <c r="A29" s="55">
        <v>28</v>
      </c>
      <c r="B29" s="56">
        <v>75</v>
      </c>
      <c r="C29" s="55">
        <v>428</v>
      </c>
      <c r="D29" s="55">
        <v>266074.358974359</v>
      </c>
      <c r="E29" s="55">
        <v>251817.005128205</v>
      </c>
      <c r="F29" s="55">
        <v>14257.353846153799</v>
      </c>
      <c r="G29" s="55">
        <v>251817.005128205</v>
      </c>
      <c r="H29" s="55">
        <v>5.3584095442762297E-2</v>
      </c>
    </row>
    <row r="30" spans="1:8" ht="14.25">
      <c r="A30" s="55">
        <v>29</v>
      </c>
      <c r="B30" s="56">
        <v>76</v>
      </c>
      <c r="C30" s="55">
        <v>1730</v>
      </c>
      <c r="D30" s="55">
        <v>285477.653862393</v>
      </c>
      <c r="E30" s="55">
        <v>266592.97133162402</v>
      </c>
      <c r="F30" s="55">
        <v>18884.682530769202</v>
      </c>
      <c r="G30" s="55">
        <v>266592.97133162402</v>
      </c>
      <c r="H30" s="55">
        <v>6.6151176021195995E-2</v>
      </c>
    </row>
    <row r="31" spans="1:8" ht="14.25">
      <c r="A31" s="55">
        <v>30</v>
      </c>
      <c r="B31" s="56">
        <v>99</v>
      </c>
      <c r="C31" s="55">
        <v>49</v>
      </c>
      <c r="D31" s="55">
        <v>17278.771802435502</v>
      </c>
      <c r="E31" s="55">
        <v>14359.5682626125</v>
      </c>
      <c r="F31" s="55">
        <v>2919.20353982301</v>
      </c>
      <c r="G31" s="55">
        <v>14359.5682626125</v>
      </c>
      <c r="H31" s="55">
        <v>0.168947398183217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2013-09-24T00:24:22Z</dcterms:modified>
</cp:coreProperties>
</file>