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<sst xmlns="http://schemas.openxmlformats.org/spreadsheetml/2006/main" count="144" uniqueCount="101">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</sst>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3" fillId="0" borderId="0" xfId="52" applyNumberFormat="1" applyFont="1"/>
    <xf numFmtId="0" fontId="32" fillId="0" borderId="0" xfId="52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2" t="s">
        <v>4</v>
      </c>
      <c r="D2" s="32"/>
      <c r="E2" s="13"/>
      <c r="F2" s="24"/>
      <c r="G2" s="14"/>
      <c r="H2" s="24"/>
      <c r="I2" s="20"/>
      <c r="J2" s="21"/>
      <c r="K2" s="22"/>
      <c r="L2" s="22"/>
    </row>
    <row r="3" spans="1:12">
      <c r="A3" s="33" t="s">
        <v>5</v>
      </c>
      <c r="B3" s="33"/>
      <c r="C3" s="33"/>
      <c r="D3" s="33"/>
      <c r="E3" s="15">
        <f>RA!D7</f>
        <v>18955360.717399999</v>
      </c>
      <c r="F3" s="25">
        <f>RA!I7</f>
        <v>1208436.4598000001</v>
      </c>
      <c r="G3" s="16">
        <f>E3-F3</f>
        <v>17746924.257599998</v>
      </c>
      <c r="H3" s="27">
        <f>RA!J7</f>
        <v>6.3751699469940499</v>
      </c>
      <c r="I3" s="20">
        <f>SUM(I4:I39)</f>
        <v>18955363.733389907</v>
      </c>
      <c r="J3" s="21">
        <f>SUM(J4:J39)</f>
        <v>17746924.619035386</v>
      </c>
      <c r="K3" s="22">
        <f>E3-I3</f>
        <v>-3.0159899070858955</v>
      </c>
      <c r="L3" s="22">
        <f>G3-J3</f>
        <v>-0.36143538728356361</v>
      </c>
    </row>
    <row r="4" spans="1:12">
      <c r="A4" s="34">
        <f>RA!A8</f>
        <v>41544</v>
      </c>
      <c r="B4" s="12">
        <v>12</v>
      </c>
      <c r="C4" s="31" t="s">
        <v>6</v>
      </c>
      <c r="D4" s="31"/>
      <c r="E4" s="15">
        <f>RA!D8</f>
        <v>687939.00930000003</v>
      </c>
      <c r="F4" s="25">
        <f>RA!I8</f>
        <v>107116.8317</v>
      </c>
      <c r="G4" s="16">
        <f t="shared" ref="G4:G39" si="0">E4-F4</f>
        <v>580822.17760000005</v>
      </c>
      <c r="H4" s="27">
        <f>RA!J8</f>
        <v>15.5706872632495</v>
      </c>
      <c r="I4" s="20">
        <f>VLOOKUP(B4,RMS!B:D,3,FALSE)</f>
        <v>687939.36927350401</v>
      </c>
      <c r="J4" s="21">
        <f>VLOOKUP(B4,RMS!B:E,4,FALSE)</f>
        <v>580822.17379658099</v>
      </c>
      <c r="K4" s="22">
        <f t="shared" ref="K4:K39" si="1">E4-I4</f>
        <v>-0.35997350397519767</v>
      </c>
      <c r="L4" s="22">
        <f t="shared" ref="L4:L39" si="2">G4-J4</f>
        <v>3.8034190656617284E-3</v>
      </c>
    </row>
    <row r="5" spans="1:12">
      <c r="A5" s="34"/>
      <c r="B5" s="12">
        <v>13</v>
      </c>
      <c r="C5" s="31" t="s">
        <v>7</v>
      </c>
      <c r="D5" s="31"/>
      <c r="E5" s="15">
        <f>RA!D9</f>
        <v>75216.925300000003</v>
      </c>
      <c r="F5" s="25">
        <f>RA!I9</f>
        <v>16228.661700000001</v>
      </c>
      <c r="G5" s="16">
        <f t="shared" si="0"/>
        <v>58988.263600000006</v>
      </c>
      <c r="H5" s="27">
        <f>RA!J9</f>
        <v>21.5758110761276</v>
      </c>
      <c r="I5" s="20">
        <f>VLOOKUP(B5,RMS!B:D,3,FALSE)</f>
        <v>75216.929600211806</v>
      </c>
      <c r="J5" s="21">
        <f>VLOOKUP(B5,RMS!B:E,4,FALSE)</f>
        <v>58988.253102511197</v>
      </c>
      <c r="K5" s="22">
        <f t="shared" si="1"/>
        <v>-4.3002118036383763E-3</v>
      </c>
      <c r="L5" s="22">
        <f t="shared" si="2"/>
        <v>1.0497488809050992E-2</v>
      </c>
    </row>
    <row r="6" spans="1:12">
      <c r="A6" s="34"/>
      <c r="B6" s="12">
        <v>14</v>
      </c>
      <c r="C6" s="31" t="s">
        <v>8</v>
      </c>
      <c r="D6" s="31"/>
      <c r="E6" s="15">
        <f>RA!D10</f>
        <v>94462.870899999994</v>
      </c>
      <c r="F6" s="25">
        <f>RA!I10</f>
        <v>15505.8285</v>
      </c>
      <c r="G6" s="16">
        <f t="shared" si="0"/>
        <v>78957.042399999991</v>
      </c>
      <c r="H6" s="27">
        <f>RA!J10</f>
        <v>16.414733484455201</v>
      </c>
      <c r="I6" s="20">
        <f>VLOOKUP(B6,RMS!B:D,3,FALSE)</f>
        <v>94464.8474444444</v>
      </c>
      <c r="J6" s="21">
        <f>VLOOKUP(B6,RMS!B:E,4,FALSE)</f>
        <v>78957.042311111101</v>
      </c>
      <c r="K6" s="22">
        <f t="shared" si="1"/>
        <v>-1.9765444444055902</v>
      </c>
      <c r="L6" s="22">
        <f t="shared" si="2"/>
        <v>8.8888889877125621E-5</v>
      </c>
    </row>
    <row r="7" spans="1:12">
      <c r="A7" s="34"/>
      <c r="B7" s="12">
        <v>15</v>
      </c>
      <c r="C7" s="31" t="s">
        <v>9</v>
      </c>
      <c r="D7" s="31"/>
      <c r="E7" s="15">
        <f>RA!D11</f>
        <v>42898.573600000003</v>
      </c>
      <c r="F7" s="25">
        <f>RA!I11</f>
        <v>8695.5184000000008</v>
      </c>
      <c r="G7" s="16">
        <f t="shared" si="0"/>
        <v>34203.055200000003</v>
      </c>
      <c r="H7" s="27">
        <f>RA!J11</f>
        <v>20.2699476236198</v>
      </c>
      <c r="I7" s="20">
        <f>VLOOKUP(B7,RMS!B:D,3,FALSE)</f>
        <v>42898.598455979103</v>
      </c>
      <c r="J7" s="21">
        <f>VLOOKUP(B7,RMS!B:E,4,FALSE)</f>
        <v>34203.055686022199</v>
      </c>
      <c r="K7" s="22">
        <f t="shared" si="1"/>
        <v>-2.485597909981152E-2</v>
      </c>
      <c r="L7" s="22">
        <f t="shared" si="2"/>
        <v>-4.860221961280331E-4</v>
      </c>
    </row>
    <row r="8" spans="1:12">
      <c r="A8" s="34"/>
      <c r="B8" s="12">
        <v>16</v>
      </c>
      <c r="C8" s="31" t="s">
        <v>10</v>
      </c>
      <c r="D8" s="31"/>
      <c r="E8" s="15">
        <f>RA!D12</f>
        <v>299774.0429</v>
      </c>
      <c r="F8" s="25">
        <f>RA!I12</f>
        <v>17561.559799999999</v>
      </c>
      <c r="G8" s="16">
        <f t="shared" si="0"/>
        <v>282212.48310000001</v>
      </c>
      <c r="H8" s="27">
        <f>RA!J12</f>
        <v>5.8582656557286601</v>
      </c>
      <c r="I8" s="20">
        <f>VLOOKUP(B8,RMS!B:D,3,FALSE)</f>
        <v>299774.03929145302</v>
      </c>
      <c r="J8" s="21">
        <f>VLOOKUP(B8,RMS!B:E,4,FALSE)</f>
        <v>282212.48794615403</v>
      </c>
      <c r="K8" s="22">
        <f t="shared" si="1"/>
        <v>3.6085469764657319E-3</v>
      </c>
      <c r="L8" s="22">
        <f t="shared" si="2"/>
        <v>-4.8461540136486292E-3</v>
      </c>
    </row>
    <row r="9" spans="1:12">
      <c r="A9" s="34"/>
      <c r="B9" s="12">
        <v>17</v>
      </c>
      <c r="C9" s="31" t="s">
        <v>11</v>
      </c>
      <c r="D9" s="31"/>
      <c r="E9" s="15">
        <f>RA!D13</f>
        <v>301251.9951</v>
      </c>
      <c r="F9" s="25">
        <f>RA!I13</f>
        <v>75122.120500000005</v>
      </c>
      <c r="G9" s="16">
        <f t="shared" si="0"/>
        <v>226129.87459999998</v>
      </c>
      <c r="H9" s="27">
        <f>RA!J13</f>
        <v>24.9366383366402</v>
      </c>
      <c r="I9" s="20">
        <f>VLOOKUP(B9,RMS!B:D,3,FALSE)</f>
        <v>301252.18463504303</v>
      </c>
      <c r="J9" s="21">
        <f>VLOOKUP(B9,RMS!B:E,4,FALSE)</f>
        <v>226129.87489914501</v>
      </c>
      <c r="K9" s="22">
        <f t="shared" si="1"/>
        <v>-0.18953504302771762</v>
      </c>
      <c r="L9" s="22">
        <f t="shared" si="2"/>
        <v>-2.9914503102190793E-4</v>
      </c>
    </row>
    <row r="10" spans="1:12">
      <c r="A10" s="34"/>
      <c r="B10" s="12">
        <v>18</v>
      </c>
      <c r="C10" s="31" t="s">
        <v>12</v>
      </c>
      <c r="D10" s="31"/>
      <c r="E10" s="15">
        <f>RA!D14</f>
        <v>216137.76939999999</v>
      </c>
      <c r="F10" s="25">
        <f>RA!I14</f>
        <v>43328.224800000004</v>
      </c>
      <c r="G10" s="16">
        <f t="shared" si="0"/>
        <v>172809.54459999999</v>
      </c>
      <c r="H10" s="27">
        <f>RA!J14</f>
        <v>20.046577199477699</v>
      </c>
      <c r="I10" s="20">
        <f>VLOOKUP(B10,RMS!B:D,3,FALSE)</f>
        <v>216137.76421025599</v>
      </c>
      <c r="J10" s="21">
        <f>VLOOKUP(B10,RMS!B:E,4,FALSE)</f>
        <v>172809.54719487199</v>
      </c>
      <c r="K10" s="22">
        <f t="shared" si="1"/>
        <v>5.1897439989261329E-3</v>
      </c>
      <c r="L10" s="22">
        <f t="shared" si="2"/>
        <v>-2.5948719994630665E-3</v>
      </c>
    </row>
    <row r="11" spans="1:12">
      <c r="A11" s="34"/>
      <c r="B11" s="12">
        <v>19</v>
      </c>
      <c r="C11" s="31" t="s">
        <v>13</v>
      </c>
      <c r="D11" s="31"/>
      <c r="E11" s="15">
        <f>RA!D15</f>
        <v>201400.40220000001</v>
      </c>
      <c r="F11" s="25">
        <f>RA!I15</f>
        <v>25198.561399999999</v>
      </c>
      <c r="G11" s="16">
        <f t="shared" si="0"/>
        <v>176201.84080000001</v>
      </c>
      <c r="H11" s="27">
        <f>RA!J15</f>
        <v>12.511673822268101</v>
      </c>
      <c r="I11" s="20">
        <f>VLOOKUP(B11,RMS!B:D,3,FALSE)</f>
        <v>201400.46492393201</v>
      </c>
      <c r="J11" s="21">
        <f>VLOOKUP(B11,RMS!B:E,4,FALSE)</f>
        <v>176201.84017435901</v>
      </c>
      <c r="K11" s="22">
        <f t="shared" si="1"/>
        <v>-6.2723932001972571E-2</v>
      </c>
      <c r="L11" s="22">
        <f t="shared" si="2"/>
        <v>6.2564099789597094E-4</v>
      </c>
    </row>
    <row r="12" spans="1:12">
      <c r="A12" s="34"/>
      <c r="B12" s="12">
        <v>21</v>
      </c>
      <c r="C12" s="31" t="s">
        <v>14</v>
      </c>
      <c r="D12" s="31"/>
      <c r="E12" s="15">
        <f>RA!D16</f>
        <v>671067.74509999994</v>
      </c>
      <c r="F12" s="25">
        <f>RA!I16</f>
        <v>-5575.9844999999996</v>
      </c>
      <c r="G12" s="16">
        <f t="shared" si="0"/>
        <v>676643.72959999996</v>
      </c>
      <c r="H12" s="27">
        <f>RA!J16</f>
        <v>-0.83091230963113705</v>
      </c>
      <c r="I12" s="20">
        <f>VLOOKUP(B12,RMS!B:D,3,FALSE)</f>
        <v>671067.62060000002</v>
      </c>
      <c r="J12" s="21">
        <f>VLOOKUP(B12,RMS!B:E,4,FALSE)</f>
        <v>676643.72959999996</v>
      </c>
      <c r="K12" s="22">
        <f t="shared" si="1"/>
        <v>0.12449999991804361</v>
      </c>
      <c r="L12" s="22">
        <f t="shared" si="2"/>
        <v>0</v>
      </c>
    </row>
    <row r="13" spans="1:12">
      <c r="A13" s="34"/>
      <c r="B13" s="12">
        <v>22</v>
      </c>
      <c r="C13" s="31" t="s">
        <v>15</v>
      </c>
      <c r="D13" s="31"/>
      <c r="E13" s="15">
        <f>RA!D17</f>
        <v>626305.00490000006</v>
      </c>
      <c r="F13" s="25">
        <f>RA!I17</f>
        <v>-9556.8371000000006</v>
      </c>
      <c r="G13" s="16">
        <f t="shared" si="0"/>
        <v>635861.84200000006</v>
      </c>
      <c r="H13" s="27">
        <f>RA!J17</f>
        <v>-1.5259078284909899</v>
      </c>
      <c r="I13" s="20">
        <f>VLOOKUP(B13,RMS!B:D,3,FALSE)</f>
        <v>626305.03813760704</v>
      </c>
      <c r="J13" s="21">
        <f>VLOOKUP(B13,RMS!B:E,4,FALSE)</f>
        <v>635861.98147863196</v>
      </c>
      <c r="K13" s="22">
        <f t="shared" si="1"/>
        <v>-3.3237606985494494E-2</v>
      </c>
      <c r="L13" s="22">
        <f t="shared" si="2"/>
        <v>-0.13947863189969212</v>
      </c>
    </row>
    <row r="14" spans="1:12">
      <c r="A14" s="34"/>
      <c r="B14" s="12">
        <v>23</v>
      </c>
      <c r="C14" s="31" t="s">
        <v>16</v>
      </c>
      <c r="D14" s="31"/>
      <c r="E14" s="15">
        <f>RA!D18</f>
        <v>1455655.2756000001</v>
      </c>
      <c r="F14" s="25">
        <f>RA!I18</f>
        <v>201343.49249999999</v>
      </c>
      <c r="G14" s="16">
        <f t="shared" si="0"/>
        <v>1254311.7831000001</v>
      </c>
      <c r="H14" s="27">
        <f>RA!J18</f>
        <v>13.831811409951399</v>
      </c>
      <c r="I14" s="20">
        <f>VLOOKUP(B14,RMS!B:D,3,FALSE)</f>
        <v>1455655.2250999999</v>
      </c>
      <c r="J14" s="21">
        <f>VLOOKUP(B14,RMS!B:E,4,FALSE)</f>
        <v>1254311.7418</v>
      </c>
      <c r="K14" s="22">
        <f t="shared" si="1"/>
        <v>5.0500000128522515E-2</v>
      </c>
      <c r="L14" s="22">
        <f t="shared" si="2"/>
        <v>4.1300000157207251E-2</v>
      </c>
    </row>
    <row r="15" spans="1:12">
      <c r="A15" s="34"/>
      <c r="B15" s="12">
        <v>24</v>
      </c>
      <c r="C15" s="31" t="s">
        <v>17</v>
      </c>
      <c r="D15" s="31"/>
      <c r="E15" s="15">
        <f>RA!D19</f>
        <v>512625.80420000001</v>
      </c>
      <c r="F15" s="25">
        <f>RA!I19</f>
        <v>44778.791700000002</v>
      </c>
      <c r="G15" s="16">
        <f t="shared" si="0"/>
        <v>467847.01250000001</v>
      </c>
      <c r="H15" s="27">
        <f>RA!J19</f>
        <v>8.7351809708216805</v>
      </c>
      <c r="I15" s="20">
        <f>VLOOKUP(B15,RMS!B:D,3,FALSE)</f>
        <v>512625.76050512801</v>
      </c>
      <c r="J15" s="21">
        <f>VLOOKUP(B15,RMS!B:E,4,FALSE)</f>
        <v>467847.01301794901</v>
      </c>
      <c r="K15" s="22">
        <f t="shared" si="1"/>
        <v>4.3694872001651675E-2</v>
      </c>
      <c r="L15" s="22">
        <f t="shared" si="2"/>
        <v>-5.1794899627566338E-4</v>
      </c>
    </row>
    <row r="16" spans="1:12">
      <c r="A16" s="34"/>
      <c r="B16" s="12">
        <v>25</v>
      </c>
      <c r="C16" s="31" t="s">
        <v>18</v>
      </c>
      <c r="D16" s="31"/>
      <c r="E16" s="15">
        <f>RA!D20</f>
        <v>2335977.2995000002</v>
      </c>
      <c r="F16" s="25">
        <f>RA!I20</f>
        <v>96874.591799999995</v>
      </c>
      <c r="G16" s="16">
        <f t="shared" si="0"/>
        <v>2239102.7077000001</v>
      </c>
      <c r="H16" s="27">
        <f>RA!J20</f>
        <v>4.1470690584508398</v>
      </c>
      <c r="I16" s="20">
        <f>VLOOKUP(B16,RMS!B:D,3,FALSE)</f>
        <v>2335977.2736999998</v>
      </c>
      <c r="J16" s="21">
        <f>VLOOKUP(B16,RMS!B:E,4,FALSE)</f>
        <v>2239102.7077000001</v>
      </c>
      <c r="K16" s="22">
        <f t="shared" si="1"/>
        <v>2.5800000410526991E-2</v>
      </c>
      <c r="L16" s="22">
        <f t="shared" si="2"/>
        <v>0</v>
      </c>
    </row>
    <row r="17" spans="1:12">
      <c r="A17" s="34"/>
      <c r="B17" s="12">
        <v>26</v>
      </c>
      <c r="C17" s="31" t="s">
        <v>19</v>
      </c>
      <c r="D17" s="31"/>
      <c r="E17" s="15">
        <f>RA!D21</f>
        <v>355508.71130000002</v>
      </c>
      <c r="F17" s="25">
        <f>RA!I21</f>
        <v>39601.244700000003</v>
      </c>
      <c r="G17" s="16">
        <f t="shared" si="0"/>
        <v>315907.46660000004</v>
      </c>
      <c r="H17" s="27">
        <f>RA!J21</f>
        <v>11.1393176710604</v>
      </c>
      <c r="I17" s="20">
        <f>VLOOKUP(B17,RMS!B:D,3,FALSE)</f>
        <v>355508.384728515</v>
      </c>
      <c r="J17" s="21">
        <f>VLOOKUP(B17,RMS!B:E,4,FALSE)</f>
        <v>315907.46667138598</v>
      </c>
      <c r="K17" s="22">
        <f t="shared" si="1"/>
        <v>0.32657148502767086</v>
      </c>
      <c r="L17" s="22">
        <f t="shared" si="2"/>
        <v>-7.1385933551937342E-5</v>
      </c>
    </row>
    <row r="18" spans="1:12">
      <c r="A18" s="34"/>
      <c r="B18" s="12">
        <v>27</v>
      </c>
      <c r="C18" s="31" t="s">
        <v>20</v>
      </c>
      <c r="D18" s="31"/>
      <c r="E18" s="15">
        <f>RA!D22</f>
        <v>899002.9118</v>
      </c>
      <c r="F18" s="25">
        <f>RA!I22</f>
        <v>107972.3172</v>
      </c>
      <c r="G18" s="16">
        <f t="shared" si="0"/>
        <v>791030.59459999995</v>
      </c>
      <c r="H18" s="27">
        <f>RA!J22</f>
        <v>12.0102299762095</v>
      </c>
      <c r="I18" s="20">
        <f>VLOOKUP(B18,RMS!B:D,3,FALSE)</f>
        <v>899003.05629822996</v>
      </c>
      <c r="J18" s="21">
        <f>VLOOKUP(B18,RMS!B:E,4,FALSE)</f>
        <v>791030.59188849595</v>
      </c>
      <c r="K18" s="22">
        <f t="shared" si="1"/>
        <v>-0.14449822995811701</v>
      </c>
      <c r="L18" s="22">
        <f t="shared" si="2"/>
        <v>2.7115039993077517E-3</v>
      </c>
    </row>
    <row r="19" spans="1:12">
      <c r="A19" s="34"/>
      <c r="B19" s="12">
        <v>29</v>
      </c>
      <c r="C19" s="31" t="s">
        <v>21</v>
      </c>
      <c r="D19" s="31"/>
      <c r="E19" s="15">
        <f>RA!D23</f>
        <v>3711772.1948000002</v>
      </c>
      <c r="F19" s="25">
        <f>RA!I23</f>
        <v>-141201.87419999999</v>
      </c>
      <c r="G19" s="16">
        <f t="shared" si="0"/>
        <v>3852974.0690000001</v>
      </c>
      <c r="H19" s="27">
        <f>RA!J23</f>
        <v>-3.8041632618999799</v>
      </c>
      <c r="I19" s="20">
        <f>VLOOKUP(B19,RMS!B:D,3,FALSE)</f>
        <v>3711773.2908495702</v>
      </c>
      <c r="J19" s="21">
        <f>VLOOKUP(B19,RMS!B:E,4,FALSE)</f>
        <v>3852974.09568974</v>
      </c>
      <c r="K19" s="22">
        <f t="shared" si="1"/>
        <v>-1.0960495700128376</v>
      </c>
      <c r="L19" s="22">
        <f t="shared" si="2"/>
        <v>-2.6689739897847176E-2</v>
      </c>
    </row>
    <row r="20" spans="1:12">
      <c r="A20" s="34"/>
      <c r="B20" s="12">
        <v>31</v>
      </c>
      <c r="C20" s="31" t="s">
        <v>22</v>
      </c>
      <c r="D20" s="31"/>
      <c r="E20" s="15">
        <f>RA!D24</f>
        <v>272270.63549999997</v>
      </c>
      <c r="F20" s="25">
        <f>RA!I24</f>
        <v>46168.727599999998</v>
      </c>
      <c r="G20" s="16">
        <f t="shared" si="0"/>
        <v>226101.90789999999</v>
      </c>
      <c r="H20" s="27">
        <f>RA!J24</f>
        <v>16.956925051875501</v>
      </c>
      <c r="I20" s="20">
        <f>VLOOKUP(B20,RMS!B:D,3,FALSE)</f>
        <v>272270.65306539601</v>
      </c>
      <c r="J20" s="21">
        <f>VLOOKUP(B20,RMS!B:E,4,FALSE)</f>
        <v>226101.90513242301</v>
      </c>
      <c r="K20" s="22">
        <f t="shared" si="1"/>
        <v>-1.7565396032296121E-2</v>
      </c>
      <c r="L20" s="22">
        <f t="shared" si="2"/>
        <v>2.767576981568709E-3</v>
      </c>
    </row>
    <row r="21" spans="1:12">
      <c r="A21" s="34"/>
      <c r="B21" s="12">
        <v>32</v>
      </c>
      <c r="C21" s="31" t="s">
        <v>23</v>
      </c>
      <c r="D21" s="31"/>
      <c r="E21" s="15">
        <f>RA!D25</f>
        <v>255886.18460000001</v>
      </c>
      <c r="F21" s="25">
        <f>RA!I25</f>
        <v>24288.1211</v>
      </c>
      <c r="G21" s="16">
        <f t="shared" si="0"/>
        <v>231598.06350000002</v>
      </c>
      <c r="H21" s="27">
        <f>RA!J25</f>
        <v>9.4917672628426892</v>
      </c>
      <c r="I21" s="20">
        <f>VLOOKUP(B21,RMS!B:D,3,FALSE)</f>
        <v>255886.18557746799</v>
      </c>
      <c r="J21" s="21">
        <f>VLOOKUP(B21,RMS!B:E,4,FALSE)</f>
        <v>231598.068236475</v>
      </c>
      <c r="K21" s="22">
        <f t="shared" si="1"/>
        <v>-9.774679783731699E-4</v>
      </c>
      <c r="L21" s="22">
        <f t="shared" si="2"/>
        <v>-4.7364749771077186E-3</v>
      </c>
    </row>
    <row r="22" spans="1:12">
      <c r="A22" s="34"/>
      <c r="B22" s="12">
        <v>33</v>
      </c>
      <c r="C22" s="31" t="s">
        <v>24</v>
      </c>
      <c r="D22" s="31"/>
      <c r="E22" s="15">
        <f>RA!D26</f>
        <v>504117.91580000002</v>
      </c>
      <c r="F22" s="25">
        <f>RA!I26</f>
        <v>95106.862699999998</v>
      </c>
      <c r="G22" s="16">
        <f t="shared" si="0"/>
        <v>409011.05310000002</v>
      </c>
      <c r="H22" s="27">
        <f>RA!J26</f>
        <v>18.865995379091402</v>
      </c>
      <c r="I22" s="20">
        <f>VLOOKUP(B22,RMS!B:D,3,FALSE)</f>
        <v>504117.909948688</v>
      </c>
      <c r="J22" s="21">
        <f>VLOOKUP(B22,RMS!B:E,4,FALSE)</f>
        <v>409011.02284149698</v>
      </c>
      <c r="K22" s="22">
        <f t="shared" si="1"/>
        <v>5.8513120166026056E-3</v>
      </c>
      <c r="L22" s="22">
        <f t="shared" si="2"/>
        <v>3.025850304402411E-2</v>
      </c>
    </row>
    <row r="23" spans="1:12">
      <c r="A23" s="34"/>
      <c r="B23" s="12">
        <v>34</v>
      </c>
      <c r="C23" s="31" t="s">
        <v>25</v>
      </c>
      <c r="D23" s="31"/>
      <c r="E23" s="15">
        <f>RA!D27</f>
        <v>233870.86199999999</v>
      </c>
      <c r="F23" s="25">
        <f>RA!I27</f>
        <v>77536.542799999996</v>
      </c>
      <c r="G23" s="16">
        <f t="shared" si="0"/>
        <v>156334.3192</v>
      </c>
      <c r="H23" s="27">
        <f>RA!J27</f>
        <v>33.153571221711204</v>
      </c>
      <c r="I23" s="20">
        <f>VLOOKUP(B23,RMS!B:D,3,FALSE)</f>
        <v>233870.83398502399</v>
      </c>
      <c r="J23" s="21">
        <f>VLOOKUP(B23,RMS!B:E,4,FALSE)</f>
        <v>156334.31776446599</v>
      </c>
      <c r="K23" s="22">
        <f t="shared" si="1"/>
        <v>2.8014976007398218E-2</v>
      </c>
      <c r="L23" s="22">
        <f t="shared" si="2"/>
        <v>1.4355340099427849E-3</v>
      </c>
    </row>
    <row r="24" spans="1:12">
      <c r="A24" s="34"/>
      <c r="B24" s="12">
        <v>35</v>
      </c>
      <c r="C24" s="31" t="s">
        <v>26</v>
      </c>
      <c r="D24" s="31"/>
      <c r="E24" s="15">
        <f>RA!D28</f>
        <v>920314.51930000004</v>
      </c>
      <c r="F24" s="25">
        <f>RA!I28</f>
        <v>48708.133600000001</v>
      </c>
      <c r="G24" s="16">
        <f t="shared" si="0"/>
        <v>871606.38569999998</v>
      </c>
      <c r="H24" s="27">
        <f>RA!J28</f>
        <v>5.2925529890637701</v>
      </c>
      <c r="I24" s="20">
        <f>VLOOKUP(B24,RMS!B:D,3,FALSE)</f>
        <v>920314.51947699103</v>
      </c>
      <c r="J24" s="21">
        <f>VLOOKUP(B24,RMS!B:E,4,FALSE)</f>
        <v>871606.37744872598</v>
      </c>
      <c r="K24" s="22">
        <f t="shared" si="1"/>
        <v>-1.769909868016839E-4</v>
      </c>
      <c r="L24" s="22">
        <f t="shared" si="2"/>
        <v>8.2512740045785904E-3</v>
      </c>
    </row>
    <row r="25" spans="1:12">
      <c r="A25" s="34"/>
      <c r="B25" s="12">
        <v>36</v>
      </c>
      <c r="C25" s="31" t="s">
        <v>27</v>
      </c>
      <c r="D25" s="31"/>
      <c r="E25" s="15">
        <f>RA!D29</f>
        <v>645281.53480000002</v>
      </c>
      <c r="F25" s="25">
        <f>RA!I29</f>
        <v>89709.504499999995</v>
      </c>
      <c r="G25" s="16">
        <f t="shared" si="0"/>
        <v>555572.03029999998</v>
      </c>
      <c r="H25" s="27">
        <f>RA!J29</f>
        <v>13.9023820862633</v>
      </c>
      <c r="I25" s="20">
        <f>VLOOKUP(B25,RMS!B:D,3,FALSE)</f>
        <v>645281.53439291997</v>
      </c>
      <c r="J25" s="21">
        <f>VLOOKUP(B25,RMS!B:E,4,FALSE)</f>
        <v>555571.99982155301</v>
      </c>
      <c r="K25" s="22">
        <f t="shared" si="1"/>
        <v>4.0708004962652922E-4</v>
      </c>
      <c r="L25" s="22">
        <f t="shared" si="2"/>
        <v>3.0478446977213025E-2</v>
      </c>
    </row>
    <row r="26" spans="1:12">
      <c r="A26" s="34"/>
      <c r="B26" s="12">
        <v>37</v>
      </c>
      <c r="C26" s="31" t="s">
        <v>28</v>
      </c>
      <c r="D26" s="31"/>
      <c r="E26" s="15">
        <f>RA!D30</f>
        <v>948986.40969999996</v>
      </c>
      <c r="F26" s="25">
        <f>RA!I30</f>
        <v>137212.63339999999</v>
      </c>
      <c r="G26" s="16">
        <f t="shared" si="0"/>
        <v>811773.77630000003</v>
      </c>
      <c r="H26" s="27">
        <f>RA!J30</f>
        <v>14.4588617916432</v>
      </c>
      <c r="I26" s="20">
        <f>VLOOKUP(B26,RMS!B:D,3,FALSE)</f>
        <v>948986.37801061897</v>
      </c>
      <c r="J26" s="21">
        <f>VLOOKUP(B26,RMS!B:E,4,FALSE)</f>
        <v>811773.79704489501</v>
      </c>
      <c r="K26" s="22">
        <f t="shared" si="1"/>
        <v>3.1689380994066596E-2</v>
      </c>
      <c r="L26" s="22">
        <f t="shared" si="2"/>
        <v>-2.0744894980452955E-2</v>
      </c>
    </row>
    <row r="27" spans="1:12">
      <c r="A27" s="34"/>
      <c r="B27" s="12">
        <v>38</v>
      </c>
      <c r="C27" s="31" t="s">
        <v>29</v>
      </c>
      <c r="D27" s="31"/>
      <c r="E27" s="15">
        <f>RA!D31</f>
        <v>1618015.0992999999</v>
      </c>
      <c r="F27" s="25">
        <f>RA!I31</f>
        <v>-52108.366600000001</v>
      </c>
      <c r="G27" s="16">
        <f t="shared" si="0"/>
        <v>1670123.4659</v>
      </c>
      <c r="H27" s="27">
        <f>RA!J31</f>
        <v>-3.22051176299551</v>
      </c>
      <c r="I27" s="20">
        <f>VLOOKUP(B27,RMS!B:D,3,FALSE)</f>
        <v>1618015.03856018</v>
      </c>
      <c r="J27" s="21">
        <f>VLOOKUP(B27,RMS!B:E,4,FALSE)</f>
        <v>1670123.75871416</v>
      </c>
      <c r="K27" s="22">
        <f t="shared" si="1"/>
        <v>6.0739819891750813E-2</v>
      </c>
      <c r="L27" s="22">
        <f t="shared" si="2"/>
        <v>-0.29281415999867022</v>
      </c>
    </row>
    <row r="28" spans="1:12">
      <c r="A28" s="34"/>
      <c r="B28" s="12">
        <v>39</v>
      </c>
      <c r="C28" s="31" t="s">
        <v>30</v>
      </c>
      <c r="D28" s="31"/>
      <c r="E28" s="15">
        <f>RA!D32</f>
        <v>123667.0102</v>
      </c>
      <c r="F28" s="25">
        <f>RA!I32</f>
        <v>28695.7716</v>
      </c>
      <c r="G28" s="16">
        <f t="shared" si="0"/>
        <v>94971.238600000012</v>
      </c>
      <c r="H28" s="27">
        <f>RA!J32</f>
        <v>23.204063519924901</v>
      </c>
      <c r="I28" s="20">
        <f>VLOOKUP(B28,RMS!B:D,3,FALSE)</f>
        <v>123666.829649512</v>
      </c>
      <c r="J28" s="21">
        <f>VLOOKUP(B28,RMS!B:E,4,FALSE)</f>
        <v>94971.244526480004</v>
      </c>
      <c r="K28" s="22">
        <f t="shared" si="1"/>
        <v>0.18055048800306395</v>
      </c>
      <c r="L28" s="22">
        <f t="shared" si="2"/>
        <v>-5.9264799929223955E-3</v>
      </c>
    </row>
    <row r="29" spans="1:12">
      <c r="A29" s="34"/>
      <c r="B29" s="12">
        <v>40</v>
      </c>
      <c r="C29" s="31" t="s">
        <v>31</v>
      </c>
      <c r="D29" s="31"/>
      <c r="E29" s="15">
        <f>RA!D33</f>
        <v>-1457.2645</v>
      </c>
      <c r="F29" s="25">
        <f>RA!I33</f>
        <v>-303.34469999999999</v>
      </c>
      <c r="G29" s="16">
        <f t="shared" si="0"/>
        <v>-1153.9198000000001</v>
      </c>
      <c r="H29" s="27">
        <f>RA!J33</f>
        <v>20.816035798580099</v>
      </c>
      <c r="I29" s="20">
        <f>VLOOKUP(B29,RMS!B:D,3,FALSE)</f>
        <v>-1457.2648999999999</v>
      </c>
      <c r="J29" s="21">
        <f>VLOOKUP(B29,RMS!B:E,4,FALSE)</f>
        <v>-1153.9197999999999</v>
      </c>
      <c r="K29" s="22">
        <f t="shared" si="1"/>
        <v>3.9999999989959178E-4</v>
      </c>
      <c r="L29" s="22">
        <f t="shared" si="2"/>
        <v>0</v>
      </c>
    </row>
    <row r="30" spans="1:12">
      <c r="A30" s="34"/>
      <c r="B30" s="12">
        <v>41</v>
      </c>
      <c r="C30" s="31" t="s">
        <v>40</v>
      </c>
      <c r="D30" s="3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4"/>
      <c r="B31" s="12">
        <v>42</v>
      </c>
      <c r="C31" s="31" t="s">
        <v>32</v>
      </c>
      <c r="D31" s="31"/>
      <c r="E31" s="15">
        <f>RA!D35</f>
        <v>142663.65549999999</v>
      </c>
      <c r="F31" s="25">
        <f>RA!I35</f>
        <v>23885.1594</v>
      </c>
      <c r="G31" s="16">
        <f t="shared" si="0"/>
        <v>118778.49609999999</v>
      </c>
      <c r="H31" s="27">
        <f>RA!J35</f>
        <v>16.742287526762599</v>
      </c>
      <c r="I31" s="20">
        <f>VLOOKUP(B31,RMS!B:D,3,FALSE)</f>
        <v>142663.65429999999</v>
      </c>
      <c r="J31" s="21">
        <f>VLOOKUP(B31,RMS!B:E,4,FALSE)</f>
        <v>118778.488</v>
      </c>
      <c r="K31" s="22">
        <f t="shared" si="1"/>
        <v>1.1999999987892807E-3</v>
      </c>
      <c r="L31" s="22">
        <f t="shared" si="2"/>
        <v>8.0999999918276444E-3</v>
      </c>
    </row>
    <row r="32" spans="1:12">
      <c r="A32" s="34"/>
      <c r="B32" s="12">
        <v>71</v>
      </c>
      <c r="C32" s="31" t="s">
        <v>41</v>
      </c>
      <c r="D32" s="3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4"/>
      <c r="B33" s="12">
        <v>72</v>
      </c>
      <c r="C33" s="31" t="s">
        <v>42</v>
      </c>
      <c r="D33" s="3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4"/>
      <c r="B34" s="12">
        <v>73</v>
      </c>
      <c r="C34" s="31" t="s">
        <v>43</v>
      </c>
      <c r="D34" s="3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4"/>
      <c r="B35" s="12">
        <v>75</v>
      </c>
      <c r="C35" s="31" t="s">
        <v>33</v>
      </c>
      <c r="D35" s="31"/>
      <c r="E35" s="15">
        <f>RA!D39</f>
        <v>334992.30729999999</v>
      </c>
      <c r="F35" s="25">
        <f>RA!I39</f>
        <v>18049.856299999999</v>
      </c>
      <c r="G35" s="16">
        <f t="shared" si="0"/>
        <v>316942.451</v>
      </c>
      <c r="H35" s="27">
        <f>RA!J39</f>
        <v>5.3881405353692404</v>
      </c>
      <c r="I35" s="20">
        <f>VLOOKUP(B35,RMS!B:D,3,FALSE)</f>
        <v>334992.30769230798</v>
      </c>
      <c r="J35" s="21">
        <f>VLOOKUP(B35,RMS!B:E,4,FALSE)</f>
        <v>316942.45128205098</v>
      </c>
      <c r="K35" s="22">
        <f t="shared" si="1"/>
        <v>-3.9230799302458763E-4</v>
      </c>
      <c r="L35" s="22">
        <f t="shared" si="2"/>
        <v>-2.8205098351463675E-4</v>
      </c>
    </row>
    <row r="36" spans="1:12">
      <c r="A36" s="34"/>
      <c r="B36" s="12">
        <v>76</v>
      </c>
      <c r="C36" s="31" t="s">
        <v>34</v>
      </c>
      <c r="D36" s="31"/>
      <c r="E36" s="15">
        <f>RA!D40</f>
        <v>450476.07040000003</v>
      </c>
      <c r="F36" s="25">
        <f>RA!I40</f>
        <v>25871.715899999999</v>
      </c>
      <c r="G36" s="16">
        <f t="shared" si="0"/>
        <v>424604.35450000002</v>
      </c>
      <c r="H36" s="27">
        <f>RA!J40</f>
        <v>5.7431942782281897</v>
      </c>
      <c r="I36" s="20">
        <f>VLOOKUP(B36,RMS!B:D,3,FALSE)</f>
        <v>450476.06414786301</v>
      </c>
      <c r="J36" s="21">
        <f>VLOOKUP(B36,RMS!B:E,4,FALSE)</f>
        <v>424604.35749743599</v>
      </c>
      <c r="K36" s="22">
        <f t="shared" si="1"/>
        <v>6.2521370127797127E-3</v>
      </c>
      <c r="L36" s="22">
        <f t="shared" si="2"/>
        <v>-2.9974359786137938E-3</v>
      </c>
    </row>
    <row r="37" spans="1:12">
      <c r="A37" s="34"/>
      <c r="B37" s="12">
        <v>77</v>
      </c>
      <c r="C37" s="31" t="s">
        <v>44</v>
      </c>
      <c r="D37" s="3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4"/>
      <c r="B38" s="12">
        <v>78</v>
      </c>
      <c r="C38" s="31" t="s">
        <v>45</v>
      </c>
      <c r="D38" s="3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4"/>
      <c r="B39" s="12">
        <v>99</v>
      </c>
      <c r="C39" s="31" t="s">
        <v>35</v>
      </c>
      <c r="D39" s="31"/>
      <c r="E39" s="15">
        <f>RA!D43</f>
        <v>19279.241600000001</v>
      </c>
      <c r="F39" s="25">
        <f>RA!I43</f>
        <v>2622.0933</v>
      </c>
      <c r="G39" s="16">
        <f t="shared" si="0"/>
        <v>16657.148300000001</v>
      </c>
      <c r="H39" s="27">
        <f>RA!J43</f>
        <v>13.600603978115</v>
      </c>
      <c r="I39" s="20">
        <f>VLOOKUP(B39,RMS!B:D,3,FALSE)</f>
        <v>19279.241729067398</v>
      </c>
      <c r="J39" s="21">
        <f>VLOOKUP(B39,RMS!B:E,4,FALSE)</f>
        <v>16657.147568262601</v>
      </c>
      <c r="K39" s="22">
        <f t="shared" si="1"/>
        <v>-1.29067397210747E-4</v>
      </c>
      <c r="L39" s="22">
        <f t="shared" si="2"/>
        <v>7.3173740020138212E-4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51" t="s">
        <v>54</v>
      </c>
      <c r="W1" s="37"/>
    </row>
    <row r="2" spans="1:23" ht="12.7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51"/>
      <c r="W2" s="37"/>
    </row>
    <row r="3" spans="1:23" ht="23.25" thickBo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52" t="s">
        <v>55</v>
      </c>
      <c r="W3" s="37"/>
    </row>
    <row r="4" spans="1:23" ht="15" thickTop="1" thickBo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50"/>
      <c r="W4" s="37"/>
    </row>
    <row r="5" spans="1:23" ht="15" thickTop="1" thickBot="1">
      <c r="A5" s="53"/>
      <c r="B5" s="54"/>
      <c r="C5" s="55"/>
      <c r="D5" s="56" t="s">
        <v>0</v>
      </c>
      <c r="E5" s="56" t="s">
        <v>56</v>
      </c>
      <c r="F5" s="56" t="s">
        <v>57</v>
      </c>
      <c r="G5" s="56" t="s">
        <v>58</v>
      </c>
      <c r="H5" s="56" t="s">
        <v>59</v>
      </c>
      <c r="I5" s="56" t="s">
        <v>1</v>
      </c>
      <c r="J5" s="56" t="s">
        <v>2</v>
      </c>
      <c r="K5" s="56" t="s">
        <v>60</v>
      </c>
      <c r="L5" s="56" t="s">
        <v>61</v>
      </c>
      <c r="M5" s="56" t="s">
        <v>62</v>
      </c>
      <c r="N5" s="56" t="s">
        <v>63</v>
      </c>
      <c r="O5" s="56" t="s">
        <v>64</v>
      </c>
      <c r="P5" s="56" t="s">
        <v>65</v>
      </c>
      <c r="Q5" s="56" t="s">
        <v>66</v>
      </c>
      <c r="R5" s="56" t="s">
        <v>67</v>
      </c>
      <c r="S5" s="56" t="s">
        <v>68</v>
      </c>
      <c r="T5" s="56" t="s">
        <v>69</v>
      </c>
      <c r="U5" s="57" t="s">
        <v>70</v>
      </c>
      <c r="V5" s="50"/>
      <c r="W5" s="50"/>
    </row>
    <row r="6" spans="1:23" ht="14.25" thickBot="1">
      <c r="A6" s="58" t="s">
        <v>3</v>
      </c>
      <c r="B6" s="38" t="s">
        <v>4</v>
      </c>
      <c r="C6" s="39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>
      <c r="A7" s="40" t="s">
        <v>5</v>
      </c>
      <c r="B7" s="41"/>
      <c r="C7" s="42"/>
      <c r="D7" s="60">
        <v>18955360.717399999</v>
      </c>
      <c r="E7" s="60">
        <v>22443442</v>
      </c>
      <c r="F7" s="61">
        <v>84.458349647972895</v>
      </c>
      <c r="G7" s="60">
        <v>14368108.077</v>
      </c>
      <c r="H7" s="61">
        <v>31.9266295591353</v>
      </c>
      <c r="I7" s="60">
        <v>1208436.4598000001</v>
      </c>
      <c r="J7" s="61">
        <v>6.3751699469940499</v>
      </c>
      <c r="K7" s="60">
        <v>2140257.4476999999</v>
      </c>
      <c r="L7" s="61">
        <v>14.8958891193619</v>
      </c>
      <c r="M7" s="61">
        <v>-0.43537799104559599</v>
      </c>
      <c r="N7" s="60">
        <v>483238196.09640002</v>
      </c>
      <c r="O7" s="60">
        <v>4710515994.9245005</v>
      </c>
      <c r="P7" s="60">
        <v>922921</v>
      </c>
      <c r="Q7" s="60">
        <v>952331</v>
      </c>
      <c r="R7" s="61">
        <v>-3.0882119767181799</v>
      </c>
      <c r="S7" s="60">
        <v>20.5384433959136</v>
      </c>
      <c r="T7" s="60">
        <v>17.978366452840501</v>
      </c>
      <c r="U7" s="62">
        <v>12.4648051155743</v>
      </c>
      <c r="V7" s="50"/>
      <c r="W7" s="50"/>
    </row>
    <row r="8" spans="1:23" ht="14.25" thickBot="1">
      <c r="A8" s="43">
        <v>41544</v>
      </c>
      <c r="B8" s="46" t="s">
        <v>6</v>
      </c>
      <c r="C8" s="47"/>
      <c r="D8" s="63">
        <v>687939.00930000003</v>
      </c>
      <c r="E8" s="63">
        <v>678925</v>
      </c>
      <c r="F8" s="64">
        <v>101.327688522296</v>
      </c>
      <c r="G8" s="63">
        <v>467096.19500000001</v>
      </c>
      <c r="H8" s="64">
        <v>47.279942903409903</v>
      </c>
      <c r="I8" s="63">
        <v>107116.8317</v>
      </c>
      <c r="J8" s="64">
        <v>15.5706872632495</v>
      </c>
      <c r="K8" s="63">
        <v>120666.3667</v>
      </c>
      <c r="L8" s="64">
        <v>25.8333011468869</v>
      </c>
      <c r="M8" s="64">
        <v>-0.11228924322953</v>
      </c>
      <c r="N8" s="63">
        <v>17477628.782099999</v>
      </c>
      <c r="O8" s="63">
        <v>164377064.91240001</v>
      </c>
      <c r="P8" s="63">
        <v>20625</v>
      </c>
      <c r="Q8" s="63">
        <v>22525</v>
      </c>
      <c r="R8" s="64">
        <v>-8.4350721420643708</v>
      </c>
      <c r="S8" s="63">
        <v>33.354618632727302</v>
      </c>
      <c r="T8" s="63">
        <v>27.896641327413999</v>
      </c>
      <c r="U8" s="65">
        <v>16.3634828669813</v>
      </c>
      <c r="V8" s="50"/>
      <c r="W8" s="50"/>
    </row>
    <row r="9" spans="1:23" ht="12" customHeight="1" thickBot="1">
      <c r="A9" s="44"/>
      <c r="B9" s="46" t="s">
        <v>7</v>
      </c>
      <c r="C9" s="47"/>
      <c r="D9" s="63">
        <v>75216.925300000003</v>
      </c>
      <c r="E9" s="63">
        <v>132110</v>
      </c>
      <c r="F9" s="64">
        <v>56.935073272273101</v>
      </c>
      <c r="G9" s="63">
        <v>66684.348899999997</v>
      </c>
      <c r="H9" s="64">
        <v>12.795470812492299</v>
      </c>
      <c r="I9" s="63">
        <v>16228.661700000001</v>
      </c>
      <c r="J9" s="64">
        <v>21.5758110761276</v>
      </c>
      <c r="K9" s="63">
        <v>13673.1391</v>
      </c>
      <c r="L9" s="64">
        <v>20.504270230641801</v>
      </c>
      <c r="M9" s="64">
        <v>0.18690094361725601</v>
      </c>
      <c r="N9" s="63">
        <v>3035649.6937000002</v>
      </c>
      <c r="O9" s="63">
        <v>31595635.233600002</v>
      </c>
      <c r="P9" s="63">
        <v>4903</v>
      </c>
      <c r="Q9" s="63">
        <v>5070</v>
      </c>
      <c r="R9" s="64">
        <v>-3.2938856015779101</v>
      </c>
      <c r="S9" s="63">
        <v>15.341000469100599</v>
      </c>
      <c r="T9" s="63">
        <v>14.4198361538462</v>
      </c>
      <c r="U9" s="65">
        <v>6.0045908812126303</v>
      </c>
      <c r="V9" s="50"/>
      <c r="W9" s="50"/>
    </row>
    <row r="10" spans="1:23" ht="14.25" thickBot="1">
      <c r="A10" s="44"/>
      <c r="B10" s="46" t="s">
        <v>8</v>
      </c>
      <c r="C10" s="47"/>
      <c r="D10" s="63">
        <v>94462.870899999994</v>
      </c>
      <c r="E10" s="63">
        <v>105823</v>
      </c>
      <c r="F10" s="64">
        <v>89.264971603526703</v>
      </c>
      <c r="G10" s="63">
        <v>80416.774399999995</v>
      </c>
      <c r="H10" s="64">
        <v>17.4666250975617</v>
      </c>
      <c r="I10" s="63">
        <v>15505.8285</v>
      </c>
      <c r="J10" s="64">
        <v>16.414733484455201</v>
      </c>
      <c r="K10" s="63">
        <v>21881.849399999999</v>
      </c>
      <c r="L10" s="64">
        <v>27.210553473778699</v>
      </c>
      <c r="M10" s="64">
        <v>-0.29138400431546702</v>
      </c>
      <c r="N10" s="63">
        <v>3360722.6472999998</v>
      </c>
      <c r="O10" s="63">
        <v>43129376.4507</v>
      </c>
      <c r="P10" s="63">
        <v>80939</v>
      </c>
      <c r="Q10" s="63">
        <v>84274</v>
      </c>
      <c r="R10" s="64">
        <v>-3.9573296627666799</v>
      </c>
      <c r="S10" s="63">
        <v>1.1670872002372199</v>
      </c>
      <c r="T10" s="63">
        <v>1.05631865343997</v>
      </c>
      <c r="U10" s="65">
        <v>9.4910257583779494</v>
      </c>
      <c r="V10" s="50"/>
      <c r="W10" s="50"/>
    </row>
    <row r="11" spans="1:23" ht="14.25" thickBot="1">
      <c r="A11" s="44"/>
      <c r="B11" s="46" t="s">
        <v>9</v>
      </c>
      <c r="C11" s="47"/>
      <c r="D11" s="63">
        <v>42898.573600000003</v>
      </c>
      <c r="E11" s="63">
        <v>47903</v>
      </c>
      <c r="F11" s="64">
        <v>89.553000020875501</v>
      </c>
      <c r="G11" s="63">
        <v>38485.215799999998</v>
      </c>
      <c r="H11" s="64">
        <v>11.467670658092</v>
      </c>
      <c r="I11" s="63">
        <v>8695.5184000000008</v>
      </c>
      <c r="J11" s="64">
        <v>20.2699476236198</v>
      </c>
      <c r="K11" s="63">
        <v>8511.1885999999995</v>
      </c>
      <c r="L11" s="64">
        <v>22.115475834229301</v>
      </c>
      <c r="M11" s="64">
        <v>2.1657351124846999E-2</v>
      </c>
      <c r="N11" s="63">
        <v>1363776.6364</v>
      </c>
      <c r="O11" s="63">
        <v>15241727.913699999</v>
      </c>
      <c r="P11" s="63">
        <v>2344</v>
      </c>
      <c r="Q11" s="63">
        <v>2575</v>
      </c>
      <c r="R11" s="64">
        <v>-8.9708737864077595</v>
      </c>
      <c r="S11" s="63">
        <v>18.301439249146799</v>
      </c>
      <c r="T11" s="63">
        <v>18.056536310679601</v>
      </c>
      <c r="U11" s="65">
        <v>1.3381621802152199</v>
      </c>
      <c r="V11" s="50"/>
      <c r="W11" s="50"/>
    </row>
    <row r="12" spans="1:23" ht="14.25" thickBot="1">
      <c r="A12" s="44"/>
      <c r="B12" s="46" t="s">
        <v>10</v>
      </c>
      <c r="C12" s="47"/>
      <c r="D12" s="63">
        <v>299774.0429</v>
      </c>
      <c r="E12" s="63">
        <v>261511</v>
      </c>
      <c r="F12" s="64">
        <v>114.631523301123</v>
      </c>
      <c r="G12" s="63">
        <v>147657.41500000001</v>
      </c>
      <c r="H12" s="64">
        <v>103.019972210674</v>
      </c>
      <c r="I12" s="63">
        <v>17561.559799999999</v>
      </c>
      <c r="J12" s="64">
        <v>5.8582656557286601</v>
      </c>
      <c r="K12" s="63">
        <v>18260.8586</v>
      </c>
      <c r="L12" s="64">
        <v>12.367044756946299</v>
      </c>
      <c r="M12" s="64">
        <v>-3.8294957280923997E-2</v>
      </c>
      <c r="N12" s="63">
        <v>5328601.0997000001</v>
      </c>
      <c r="O12" s="63">
        <v>54834464.063900001</v>
      </c>
      <c r="P12" s="63">
        <v>2581</v>
      </c>
      <c r="Q12" s="63">
        <v>2875</v>
      </c>
      <c r="R12" s="64">
        <v>-10.2260869565217</v>
      </c>
      <c r="S12" s="63">
        <v>116.146471483921</v>
      </c>
      <c r="T12" s="63">
        <v>120.154232069565</v>
      </c>
      <c r="U12" s="65">
        <v>-3.4506089891840501</v>
      </c>
      <c r="V12" s="50"/>
      <c r="W12" s="50"/>
    </row>
    <row r="13" spans="1:23" ht="14.25" thickBot="1">
      <c r="A13" s="44"/>
      <c r="B13" s="46" t="s">
        <v>11</v>
      </c>
      <c r="C13" s="47"/>
      <c r="D13" s="63">
        <v>301251.9951</v>
      </c>
      <c r="E13" s="63">
        <v>315769</v>
      </c>
      <c r="F13" s="64">
        <v>95.4026503868334</v>
      </c>
      <c r="G13" s="63">
        <v>249611.90919999999</v>
      </c>
      <c r="H13" s="64">
        <v>20.688149882553802</v>
      </c>
      <c r="I13" s="63">
        <v>75122.120500000005</v>
      </c>
      <c r="J13" s="64">
        <v>24.9366383366402</v>
      </c>
      <c r="K13" s="63">
        <v>68113.234599999996</v>
      </c>
      <c r="L13" s="64">
        <v>27.2876541901792</v>
      </c>
      <c r="M13" s="64">
        <v>0.10290050004467099</v>
      </c>
      <c r="N13" s="63">
        <v>7734478.0355000002</v>
      </c>
      <c r="O13" s="63">
        <v>85397125.302200004</v>
      </c>
      <c r="P13" s="63">
        <v>11430</v>
      </c>
      <c r="Q13" s="63">
        <v>12231</v>
      </c>
      <c r="R13" s="64">
        <v>-6.5489330389992597</v>
      </c>
      <c r="S13" s="63">
        <v>26.356255039370101</v>
      </c>
      <c r="T13" s="63">
        <v>26.596684809091698</v>
      </c>
      <c r="U13" s="65">
        <v>-0.912230396019579</v>
      </c>
      <c r="V13" s="50"/>
      <c r="W13" s="50"/>
    </row>
    <row r="14" spans="1:23" ht="14.25" thickBot="1">
      <c r="A14" s="44"/>
      <c r="B14" s="46" t="s">
        <v>12</v>
      </c>
      <c r="C14" s="47"/>
      <c r="D14" s="63">
        <v>216137.76939999999</v>
      </c>
      <c r="E14" s="63">
        <v>258886</v>
      </c>
      <c r="F14" s="64">
        <v>83.487623664470107</v>
      </c>
      <c r="G14" s="63">
        <v>132006.25440000001</v>
      </c>
      <c r="H14" s="64">
        <v>63.732976427819899</v>
      </c>
      <c r="I14" s="63">
        <v>43328.224800000004</v>
      </c>
      <c r="J14" s="64">
        <v>20.046577199477699</v>
      </c>
      <c r="K14" s="63">
        <v>23788.702799999999</v>
      </c>
      <c r="L14" s="64">
        <v>18.020890682888702</v>
      </c>
      <c r="M14" s="64">
        <v>0.82137820478382695</v>
      </c>
      <c r="N14" s="63">
        <v>4723412.4146999996</v>
      </c>
      <c r="O14" s="63">
        <v>44171648.9142</v>
      </c>
      <c r="P14" s="63">
        <v>3386</v>
      </c>
      <c r="Q14" s="63">
        <v>3639</v>
      </c>
      <c r="R14" s="64">
        <v>-6.9524594668865101</v>
      </c>
      <c r="S14" s="63">
        <v>63.832773006497298</v>
      </c>
      <c r="T14" s="63">
        <v>74.841992992580401</v>
      </c>
      <c r="U14" s="65">
        <v>-17.246971214868701</v>
      </c>
      <c r="V14" s="50"/>
      <c r="W14" s="50"/>
    </row>
    <row r="15" spans="1:23" ht="14.25" thickBot="1">
      <c r="A15" s="44"/>
      <c r="B15" s="46" t="s">
        <v>13</v>
      </c>
      <c r="C15" s="47"/>
      <c r="D15" s="63">
        <v>201400.40220000001</v>
      </c>
      <c r="E15" s="63">
        <v>149847</v>
      </c>
      <c r="F15" s="64">
        <v>134.404026907446</v>
      </c>
      <c r="G15" s="63">
        <v>70178.491999999998</v>
      </c>
      <c r="H15" s="64">
        <v>186.98308621393599</v>
      </c>
      <c r="I15" s="63">
        <v>25198.561399999999</v>
      </c>
      <c r="J15" s="64">
        <v>12.511673822268101</v>
      </c>
      <c r="K15" s="63">
        <v>14312.5543</v>
      </c>
      <c r="L15" s="64">
        <v>20.394502492302099</v>
      </c>
      <c r="M15" s="64">
        <v>0.76059149693496697</v>
      </c>
      <c r="N15" s="63">
        <v>2634516.0173999998</v>
      </c>
      <c r="O15" s="63">
        <v>27251359.319499999</v>
      </c>
      <c r="P15" s="63">
        <v>4276</v>
      </c>
      <c r="Q15" s="63">
        <v>4396</v>
      </c>
      <c r="R15" s="64">
        <v>-2.7297543221110101</v>
      </c>
      <c r="S15" s="63">
        <v>47.100187605238503</v>
      </c>
      <c r="T15" s="63">
        <v>39.321058735213803</v>
      </c>
      <c r="U15" s="65">
        <v>16.516131390439501</v>
      </c>
      <c r="V15" s="50"/>
      <c r="W15" s="50"/>
    </row>
    <row r="16" spans="1:23" ht="14.25" thickBot="1">
      <c r="A16" s="44"/>
      <c r="B16" s="46" t="s">
        <v>14</v>
      </c>
      <c r="C16" s="47"/>
      <c r="D16" s="63">
        <v>671067.74509999994</v>
      </c>
      <c r="E16" s="63">
        <v>874390</v>
      </c>
      <c r="F16" s="64">
        <v>76.746960177952602</v>
      </c>
      <c r="G16" s="63">
        <v>599829.29339999997</v>
      </c>
      <c r="H16" s="64">
        <v>11.8764542652128</v>
      </c>
      <c r="I16" s="63">
        <v>-5575.9844999999996</v>
      </c>
      <c r="J16" s="64">
        <v>-0.83091230963113705</v>
      </c>
      <c r="K16" s="63">
        <v>52992.482900000003</v>
      </c>
      <c r="L16" s="64">
        <v>8.8345940225132704</v>
      </c>
      <c r="M16" s="64">
        <v>-1.10522217859696</v>
      </c>
      <c r="N16" s="63">
        <v>25074411.277199998</v>
      </c>
      <c r="O16" s="63">
        <v>234434918.28080001</v>
      </c>
      <c r="P16" s="63">
        <v>39459</v>
      </c>
      <c r="Q16" s="63">
        <v>37985</v>
      </c>
      <c r="R16" s="64">
        <v>3.8804791365012501</v>
      </c>
      <c r="S16" s="63">
        <v>17.006709371753001</v>
      </c>
      <c r="T16" s="63">
        <v>17.9216555482427</v>
      </c>
      <c r="U16" s="65">
        <v>-5.3799130477847399</v>
      </c>
      <c r="V16" s="50"/>
      <c r="W16" s="50"/>
    </row>
    <row r="17" spans="1:21" ht="12" thickBot="1">
      <c r="A17" s="44"/>
      <c r="B17" s="46" t="s">
        <v>15</v>
      </c>
      <c r="C17" s="47"/>
      <c r="D17" s="63">
        <v>626305.00490000006</v>
      </c>
      <c r="E17" s="63">
        <v>1783333</v>
      </c>
      <c r="F17" s="64">
        <v>35.1199133812922</v>
      </c>
      <c r="G17" s="63">
        <v>2163188.4462000001</v>
      </c>
      <c r="H17" s="64">
        <v>-71.047136184542396</v>
      </c>
      <c r="I17" s="63">
        <v>-9556.8371000000006</v>
      </c>
      <c r="J17" s="64">
        <v>-1.5259078284909899</v>
      </c>
      <c r="K17" s="63">
        <v>423548.81270000001</v>
      </c>
      <c r="L17" s="64">
        <v>19.579838892170201</v>
      </c>
      <c r="M17" s="64">
        <v>-1.0225637206703</v>
      </c>
      <c r="N17" s="63">
        <v>41501510.478699997</v>
      </c>
      <c r="O17" s="63">
        <v>227799486.72319999</v>
      </c>
      <c r="P17" s="63">
        <v>11052</v>
      </c>
      <c r="Q17" s="63">
        <v>11878</v>
      </c>
      <c r="R17" s="64">
        <v>-6.9540326654318898</v>
      </c>
      <c r="S17" s="63">
        <v>56.668929144046302</v>
      </c>
      <c r="T17" s="63">
        <v>94.755055152382596</v>
      </c>
      <c r="U17" s="65">
        <v>-67.208127246458801</v>
      </c>
    </row>
    <row r="18" spans="1:21" ht="12" thickBot="1">
      <c r="A18" s="44"/>
      <c r="B18" s="46" t="s">
        <v>16</v>
      </c>
      <c r="C18" s="47"/>
      <c r="D18" s="63">
        <v>1455655.2756000001</v>
      </c>
      <c r="E18" s="63">
        <v>1681077</v>
      </c>
      <c r="F18" s="64">
        <v>86.590636574053406</v>
      </c>
      <c r="G18" s="63">
        <v>1139975.4271</v>
      </c>
      <c r="H18" s="64">
        <v>27.6918116825608</v>
      </c>
      <c r="I18" s="63">
        <v>201343.49249999999</v>
      </c>
      <c r="J18" s="64">
        <v>13.831811409951399</v>
      </c>
      <c r="K18" s="63">
        <v>179660.52410000001</v>
      </c>
      <c r="L18" s="64">
        <v>15.7600348068064</v>
      </c>
      <c r="M18" s="64">
        <v>0.120688551414506</v>
      </c>
      <c r="N18" s="63">
        <v>41619693.664800003</v>
      </c>
      <c r="O18" s="63">
        <v>553800488.09119999</v>
      </c>
      <c r="P18" s="63">
        <v>78898</v>
      </c>
      <c r="Q18" s="63">
        <v>79017</v>
      </c>
      <c r="R18" s="64">
        <v>-0.15060050368908001</v>
      </c>
      <c r="S18" s="63">
        <v>18.449837455955802</v>
      </c>
      <c r="T18" s="63">
        <v>17.986649870281099</v>
      </c>
      <c r="U18" s="65">
        <v>2.51052393702901</v>
      </c>
    </row>
    <row r="19" spans="1:21" ht="12" thickBot="1">
      <c r="A19" s="44"/>
      <c r="B19" s="46" t="s">
        <v>17</v>
      </c>
      <c r="C19" s="47"/>
      <c r="D19" s="63">
        <v>512625.80420000001</v>
      </c>
      <c r="E19" s="63">
        <v>819069</v>
      </c>
      <c r="F19" s="64">
        <v>62.586400437569999</v>
      </c>
      <c r="G19" s="63">
        <v>475948.24459999998</v>
      </c>
      <c r="H19" s="64">
        <v>7.7062075585182299</v>
      </c>
      <c r="I19" s="63">
        <v>44778.791700000002</v>
      </c>
      <c r="J19" s="64">
        <v>8.7351809708216805</v>
      </c>
      <c r="K19" s="63">
        <v>66650.490999999995</v>
      </c>
      <c r="L19" s="64">
        <v>14.0037266144379</v>
      </c>
      <c r="M19" s="64">
        <v>-0.328155111415458</v>
      </c>
      <c r="N19" s="63">
        <v>17933350.702500001</v>
      </c>
      <c r="O19" s="63">
        <v>184566153.33340001</v>
      </c>
      <c r="P19" s="63">
        <v>12255</v>
      </c>
      <c r="Q19" s="63">
        <v>13013</v>
      </c>
      <c r="R19" s="64">
        <v>-5.8249442864827499</v>
      </c>
      <c r="S19" s="63">
        <v>41.829930983272099</v>
      </c>
      <c r="T19" s="63">
        <v>42.865892476753999</v>
      </c>
      <c r="U19" s="65">
        <v>-2.47660340127306</v>
      </c>
    </row>
    <row r="20" spans="1:21" ht="12" thickBot="1">
      <c r="A20" s="44"/>
      <c r="B20" s="46" t="s">
        <v>18</v>
      </c>
      <c r="C20" s="47"/>
      <c r="D20" s="63">
        <v>2335977.2995000002</v>
      </c>
      <c r="E20" s="63">
        <v>1936439</v>
      </c>
      <c r="F20" s="64">
        <v>120.63263028166701</v>
      </c>
      <c r="G20" s="63">
        <v>914659.65350000001</v>
      </c>
      <c r="H20" s="64">
        <v>155.39306238787799</v>
      </c>
      <c r="I20" s="63">
        <v>96874.591799999995</v>
      </c>
      <c r="J20" s="64">
        <v>4.1470690584508398</v>
      </c>
      <c r="K20" s="63">
        <v>72888.066900000005</v>
      </c>
      <c r="L20" s="64">
        <v>7.9688730798488203</v>
      </c>
      <c r="M20" s="64">
        <v>0.329087132094046</v>
      </c>
      <c r="N20" s="63">
        <v>31145456.664799999</v>
      </c>
      <c r="O20" s="63">
        <v>275949555.82950002</v>
      </c>
      <c r="P20" s="63">
        <v>36521</v>
      </c>
      <c r="Q20" s="63">
        <v>41011</v>
      </c>
      <c r="R20" s="64">
        <v>-10.9482821681988</v>
      </c>
      <c r="S20" s="63">
        <v>63.962577681333997</v>
      </c>
      <c r="T20" s="63">
        <v>25.631237848382099</v>
      </c>
      <c r="U20" s="65">
        <v>59.927759672102802</v>
      </c>
    </row>
    <row r="21" spans="1:21" ht="12" thickBot="1">
      <c r="A21" s="44"/>
      <c r="B21" s="46" t="s">
        <v>19</v>
      </c>
      <c r="C21" s="47"/>
      <c r="D21" s="63">
        <v>355508.71130000002</v>
      </c>
      <c r="E21" s="63">
        <v>473090</v>
      </c>
      <c r="F21" s="64">
        <v>75.146105666997798</v>
      </c>
      <c r="G21" s="63">
        <v>310011.04210000002</v>
      </c>
      <c r="H21" s="64">
        <v>14.676144724330101</v>
      </c>
      <c r="I21" s="63">
        <v>39601.244700000003</v>
      </c>
      <c r="J21" s="64">
        <v>11.1393176710604</v>
      </c>
      <c r="K21" s="63">
        <v>42733.235999999997</v>
      </c>
      <c r="L21" s="64">
        <v>13.784423841979001</v>
      </c>
      <c r="M21" s="64">
        <v>-7.3291695016965003E-2</v>
      </c>
      <c r="N21" s="63">
        <v>9813773.6917000003</v>
      </c>
      <c r="O21" s="63">
        <v>108689675.8722</v>
      </c>
      <c r="P21" s="63">
        <v>32427</v>
      </c>
      <c r="Q21" s="63">
        <v>35874</v>
      </c>
      <c r="R21" s="64">
        <v>-9.6086302057200204</v>
      </c>
      <c r="S21" s="63">
        <v>10.9633549603725</v>
      </c>
      <c r="T21" s="63">
        <v>10.4389623627139</v>
      </c>
      <c r="U21" s="65">
        <v>4.7831398285837299</v>
      </c>
    </row>
    <row r="22" spans="1:21" ht="12" thickBot="1">
      <c r="A22" s="44"/>
      <c r="B22" s="46" t="s">
        <v>20</v>
      </c>
      <c r="C22" s="47"/>
      <c r="D22" s="63">
        <v>899002.9118</v>
      </c>
      <c r="E22" s="63">
        <v>1064003</v>
      </c>
      <c r="F22" s="64">
        <v>84.492516637641103</v>
      </c>
      <c r="G22" s="63">
        <v>710262.37899999996</v>
      </c>
      <c r="H22" s="64">
        <v>26.573353507155201</v>
      </c>
      <c r="I22" s="63">
        <v>107972.3172</v>
      </c>
      <c r="J22" s="64">
        <v>12.0102299762095</v>
      </c>
      <c r="K22" s="63">
        <v>105398.02899999999</v>
      </c>
      <c r="L22" s="64">
        <v>14.839308981617901</v>
      </c>
      <c r="M22" s="64">
        <v>2.4424443458994999E-2</v>
      </c>
      <c r="N22" s="63">
        <v>28911950.989799999</v>
      </c>
      <c r="O22" s="63">
        <v>308787614.59500003</v>
      </c>
      <c r="P22" s="63">
        <v>59471</v>
      </c>
      <c r="Q22" s="63">
        <v>61655</v>
      </c>
      <c r="R22" s="64">
        <v>-3.5422917849322801</v>
      </c>
      <c r="S22" s="63">
        <v>15.1166604193641</v>
      </c>
      <c r="T22" s="63">
        <v>15.1027742032276</v>
      </c>
      <c r="U22" s="65">
        <v>9.1860343165714994E-2</v>
      </c>
    </row>
    <row r="23" spans="1:21" ht="12" thickBot="1">
      <c r="A23" s="44"/>
      <c r="B23" s="46" t="s">
        <v>21</v>
      </c>
      <c r="C23" s="47"/>
      <c r="D23" s="63">
        <v>3711772.1948000002</v>
      </c>
      <c r="E23" s="63">
        <v>2895533</v>
      </c>
      <c r="F23" s="64">
        <v>128.189600836875</v>
      </c>
      <c r="G23" s="63">
        <v>1885724.3334999999</v>
      </c>
      <c r="H23" s="64">
        <v>96.8353554578554</v>
      </c>
      <c r="I23" s="63">
        <v>-141201.87419999999</v>
      </c>
      <c r="J23" s="64">
        <v>-3.8041632618999799</v>
      </c>
      <c r="K23" s="63">
        <v>241677.37669999999</v>
      </c>
      <c r="L23" s="64">
        <v>12.816156232731799</v>
      </c>
      <c r="M23" s="64">
        <v>-1.58425772460811</v>
      </c>
      <c r="N23" s="63">
        <v>69078168.093400002</v>
      </c>
      <c r="O23" s="63">
        <v>669688171.25230002</v>
      </c>
      <c r="P23" s="63">
        <v>84525</v>
      </c>
      <c r="Q23" s="63">
        <v>89200</v>
      </c>
      <c r="R23" s="64">
        <v>-5.2410313901345296</v>
      </c>
      <c r="S23" s="63">
        <v>43.913306060928697</v>
      </c>
      <c r="T23" s="63">
        <v>32.042402804932699</v>
      </c>
      <c r="U23" s="65">
        <v>27.032588344693</v>
      </c>
    </row>
    <row r="24" spans="1:21" ht="12" thickBot="1">
      <c r="A24" s="44"/>
      <c r="B24" s="46" t="s">
        <v>22</v>
      </c>
      <c r="C24" s="47"/>
      <c r="D24" s="63">
        <v>272270.63549999997</v>
      </c>
      <c r="E24" s="63">
        <v>397759</v>
      </c>
      <c r="F24" s="64">
        <v>68.4511564791746</v>
      </c>
      <c r="G24" s="63">
        <v>268567.20120000001</v>
      </c>
      <c r="H24" s="64">
        <v>1.3789600083154301</v>
      </c>
      <c r="I24" s="63">
        <v>46168.727599999998</v>
      </c>
      <c r="J24" s="64">
        <v>16.956925051875501</v>
      </c>
      <c r="K24" s="63">
        <v>39259.923199999997</v>
      </c>
      <c r="L24" s="64">
        <v>14.6182866055797</v>
      </c>
      <c r="M24" s="64">
        <v>0.17597600394694601</v>
      </c>
      <c r="N24" s="63">
        <v>8671699.0462999996</v>
      </c>
      <c r="O24" s="63">
        <v>83139961.327299997</v>
      </c>
      <c r="P24" s="63">
        <v>31042</v>
      </c>
      <c r="Q24" s="63">
        <v>32166</v>
      </c>
      <c r="R24" s="64">
        <v>-3.49437294037183</v>
      </c>
      <c r="S24" s="63">
        <v>8.7710403807744406</v>
      </c>
      <c r="T24" s="63">
        <v>8.6042930267984801</v>
      </c>
      <c r="U24" s="65">
        <v>1.90111260166414</v>
      </c>
    </row>
    <row r="25" spans="1:21" ht="12" thickBot="1">
      <c r="A25" s="44"/>
      <c r="B25" s="46" t="s">
        <v>23</v>
      </c>
      <c r="C25" s="47"/>
      <c r="D25" s="63">
        <v>255886.18460000001</v>
      </c>
      <c r="E25" s="63">
        <v>316734</v>
      </c>
      <c r="F25" s="64">
        <v>80.788985268395606</v>
      </c>
      <c r="G25" s="63">
        <v>214865.36869999999</v>
      </c>
      <c r="H25" s="64">
        <v>19.091404142132401</v>
      </c>
      <c r="I25" s="63">
        <v>24288.1211</v>
      </c>
      <c r="J25" s="64">
        <v>9.4917672628426892</v>
      </c>
      <c r="K25" s="63">
        <v>29240.067599999998</v>
      </c>
      <c r="L25" s="64">
        <v>13.6085530101529</v>
      </c>
      <c r="M25" s="64">
        <v>-0.169354823926604</v>
      </c>
      <c r="N25" s="63">
        <v>6991909.1381999999</v>
      </c>
      <c r="O25" s="63">
        <v>69548763.010299996</v>
      </c>
      <c r="P25" s="63">
        <v>18182</v>
      </c>
      <c r="Q25" s="63">
        <v>18734</v>
      </c>
      <c r="R25" s="64">
        <v>-2.9465143589196199</v>
      </c>
      <c r="S25" s="63">
        <v>14.0735994170058</v>
      </c>
      <c r="T25" s="63">
        <v>13.1385231771111</v>
      </c>
      <c r="U25" s="65">
        <v>6.6441868365586298</v>
      </c>
    </row>
    <row r="26" spans="1:21" ht="12" thickBot="1">
      <c r="A26" s="44"/>
      <c r="B26" s="46" t="s">
        <v>24</v>
      </c>
      <c r="C26" s="47"/>
      <c r="D26" s="63">
        <v>504117.91580000002</v>
      </c>
      <c r="E26" s="63">
        <v>645920</v>
      </c>
      <c r="F26" s="64">
        <v>78.046494271736506</v>
      </c>
      <c r="G26" s="63">
        <v>415708.48869999999</v>
      </c>
      <c r="H26" s="64">
        <v>21.267169062742301</v>
      </c>
      <c r="I26" s="63">
        <v>95106.862699999998</v>
      </c>
      <c r="J26" s="64">
        <v>18.865995379091402</v>
      </c>
      <c r="K26" s="63">
        <v>76090.552800000005</v>
      </c>
      <c r="L26" s="64">
        <v>18.303824643550001</v>
      </c>
      <c r="M26" s="64">
        <v>0.24991683198810999</v>
      </c>
      <c r="N26" s="63">
        <v>12241093.604900001</v>
      </c>
      <c r="O26" s="63">
        <v>151536075.6507</v>
      </c>
      <c r="P26" s="63">
        <v>37526</v>
      </c>
      <c r="Q26" s="63">
        <v>42165</v>
      </c>
      <c r="R26" s="64">
        <v>-11.0020158899561</v>
      </c>
      <c r="S26" s="63">
        <v>13.433830298992699</v>
      </c>
      <c r="T26" s="63">
        <v>12.1552426064271</v>
      </c>
      <c r="U26" s="65">
        <v>9.5176704194442792</v>
      </c>
    </row>
    <row r="27" spans="1:21" ht="12" thickBot="1">
      <c r="A27" s="44"/>
      <c r="B27" s="46" t="s">
        <v>25</v>
      </c>
      <c r="C27" s="47"/>
      <c r="D27" s="63">
        <v>233870.86199999999</v>
      </c>
      <c r="E27" s="63">
        <v>313611</v>
      </c>
      <c r="F27" s="64">
        <v>74.573551948114101</v>
      </c>
      <c r="G27" s="63">
        <v>256074.80720000001</v>
      </c>
      <c r="H27" s="64">
        <v>-8.6708823264516806</v>
      </c>
      <c r="I27" s="63">
        <v>77536.542799999996</v>
      </c>
      <c r="J27" s="64">
        <v>33.153571221711204</v>
      </c>
      <c r="K27" s="63">
        <v>69048.316500000001</v>
      </c>
      <c r="L27" s="64">
        <v>26.9641192958399</v>
      </c>
      <c r="M27" s="64">
        <v>0.122931690883441</v>
      </c>
      <c r="N27" s="63">
        <v>7909079.9595999997</v>
      </c>
      <c r="O27" s="63">
        <v>70385169.858400002</v>
      </c>
      <c r="P27" s="63">
        <v>36942</v>
      </c>
      <c r="Q27" s="63">
        <v>34229</v>
      </c>
      <c r="R27" s="64">
        <v>7.9260276373835001</v>
      </c>
      <c r="S27" s="63">
        <v>6.3307579990254998</v>
      </c>
      <c r="T27" s="63">
        <v>6.3540159134067604</v>
      </c>
      <c r="U27" s="65">
        <v>-0.36737961528211299</v>
      </c>
    </row>
    <row r="28" spans="1:21" ht="12" thickBot="1">
      <c r="A28" s="44"/>
      <c r="B28" s="46" t="s">
        <v>26</v>
      </c>
      <c r="C28" s="47"/>
      <c r="D28" s="63">
        <v>920314.51930000004</v>
      </c>
      <c r="E28" s="63">
        <v>1107716</v>
      </c>
      <c r="F28" s="64">
        <v>83.082172623668896</v>
      </c>
      <c r="G28" s="63">
        <v>778353.60219999996</v>
      </c>
      <c r="H28" s="64">
        <v>18.2386150329041</v>
      </c>
      <c r="I28" s="63">
        <v>48708.133600000001</v>
      </c>
      <c r="J28" s="64">
        <v>5.2925529890637701</v>
      </c>
      <c r="K28" s="63">
        <v>55305.2137</v>
      </c>
      <c r="L28" s="64">
        <v>7.1054098733122002</v>
      </c>
      <c r="M28" s="64">
        <v>-0.11928495811959999</v>
      </c>
      <c r="N28" s="63">
        <v>27013490.319899999</v>
      </c>
      <c r="O28" s="63">
        <v>240656645.4826</v>
      </c>
      <c r="P28" s="63">
        <v>48346</v>
      </c>
      <c r="Q28" s="63">
        <v>50482</v>
      </c>
      <c r="R28" s="64">
        <v>-4.2312111247573396</v>
      </c>
      <c r="S28" s="63">
        <v>19.036001309311999</v>
      </c>
      <c r="T28" s="63">
        <v>18.269291763400801</v>
      </c>
      <c r="U28" s="65">
        <v>4.0276817250278798</v>
      </c>
    </row>
    <row r="29" spans="1:21" ht="12" thickBot="1">
      <c r="A29" s="44"/>
      <c r="B29" s="46" t="s">
        <v>27</v>
      </c>
      <c r="C29" s="47"/>
      <c r="D29" s="63">
        <v>645281.53480000002</v>
      </c>
      <c r="E29" s="63">
        <v>749758</v>
      </c>
      <c r="F29" s="64">
        <v>86.065308379503804</v>
      </c>
      <c r="G29" s="63">
        <v>454207.5197</v>
      </c>
      <c r="H29" s="64">
        <v>42.0675587287068</v>
      </c>
      <c r="I29" s="63">
        <v>89709.504499999995</v>
      </c>
      <c r="J29" s="64">
        <v>13.9023820862633</v>
      </c>
      <c r="K29" s="63">
        <v>94729.435400000002</v>
      </c>
      <c r="L29" s="64">
        <v>20.855981306202899</v>
      </c>
      <c r="M29" s="64">
        <v>-5.2992302538309E-2</v>
      </c>
      <c r="N29" s="63">
        <v>18522498.8039</v>
      </c>
      <c r="O29" s="63">
        <v>171507532.646</v>
      </c>
      <c r="P29" s="63">
        <v>96054</v>
      </c>
      <c r="Q29" s="63">
        <v>101732</v>
      </c>
      <c r="R29" s="64">
        <v>-5.5813313411709098</v>
      </c>
      <c r="S29" s="63">
        <v>6.7179038332604604</v>
      </c>
      <c r="T29" s="63">
        <v>6.51307889061456</v>
      </c>
      <c r="U29" s="65">
        <v>3.04894127289838</v>
      </c>
    </row>
    <row r="30" spans="1:21" ht="12" thickBot="1">
      <c r="A30" s="44"/>
      <c r="B30" s="46" t="s">
        <v>28</v>
      </c>
      <c r="C30" s="47"/>
      <c r="D30" s="63">
        <v>948986.40969999996</v>
      </c>
      <c r="E30" s="63">
        <v>1157413</v>
      </c>
      <c r="F30" s="64">
        <v>81.992029612592901</v>
      </c>
      <c r="G30" s="63">
        <v>820217.89839999995</v>
      </c>
      <c r="H30" s="64">
        <v>15.6993052152591</v>
      </c>
      <c r="I30" s="63">
        <v>137212.63339999999</v>
      </c>
      <c r="J30" s="64">
        <v>14.4588617916432</v>
      </c>
      <c r="K30" s="63">
        <v>153961.39480000001</v>
      </c>
      <c r="L30" s="64">
        <v>18.770791895706299</v>
      </c>
      <c r="M30" s="64">
        <v>-0.10878546158767299</v>
      </c>
      <c r="N30" s="63">
        <v>32580041.226799998</v>
      </c>
      <c r="O30" s="63">
        <v>315467736.85619998</v>
      </c>
      <c r="P30" s="63">
        <v>68954</v>
      </c>
      <c r="Q30" s="63">
        <v>72440</v>
      </c>
      <c r="R30" s="64">
        <v>-4.81225842076201</v>
      </c>
      <c r="S30" s="63">
        <v>13.7626012950663</v>
      </c>
      <c r="T30" s="63">
        <v>13.6834827084484</v>
      </c>
      <c r="U30" s="65">
        <v>0.57488104844152499</v>
      </c>
    </row>
    <row r="31" spans="1:21" ht="12" thickBot="1">
      <c r="A31" s="44"/>
      <c r="B31" s="46" t="s">
        <v>29</v>
      </c>
      <c r="C31" s="47"/>
      <c r="D31" s="63">
        <v>1618015.0992999999</v>
      </c>
      <c r="E31" s="63">
        <v>1302805</v>
      </c>
      <c r="F31" s="64">
        <v>124.194725941334</v>
      </c>
      <c r="G31" s="63">
        <v>654385.32909999997</v>
      </c>
      <c r="H31" s="64">
        <v>147.257239327984</v>
      </c>
      <c r="I31" s="63">
        <v>-52108.366600000001</v>
      </c>
      <c r="J31" s="64">
        <v>-3.22051176299551</v>
      </c>
      <c r="K31" s="63">
        <v>39637.115400000002</v>
      </c>
      <c r="L31" s="64">
        <v>6.0571522064093903</v>
      </c>
      <c r="M31" s="64">
        <v>-2.31463569117343</v>
      </c>
      <c r="N31" s="63">
        <v>27314476.4989</v>
      </c>
      <c r="O31" s="63">
        <v>253978550.01280001</v>
      </c>
      <c r="P31" s="63">
        <v>57132</v>
      </c>
      <c r="Q31" s="63">
        <v>45940</v>
      </c>
      <c r="R31" s="64">
        <v>24.362211580322199</v>
      </c>
      <c r="S31" s="63">
        <v>28.3206451603305</v>
      </c>
      <c r="T31" s="63">
        <v>31.8005376229865</v>
      </c>
      <c r="U31" s="65">
        <v>-12.2874759489252</v>
      </c>
    </row>
    <row r="32" spans="1:21" ht="12" thickBot="1">
      <c r="A32" s="44"/>
      <c r="B32" s="46" t="s">
        <v>30</v>
      </c>
      <c r="C32" s="47"/>
      <c r="D32" s="63">
        <v>123667.0102</v>
      </c>
      <c r="E32" s="63">
        <v>144539</v>
      </c>
      <c r="F32" s="64">
        <v>85.559613806654298</v>
      </c>
      <c r="G32" s="63">
        <v>106081.23579999999</v>
      </c>
      <c r="H32" s="64">
        <v>16.577648504355</v>
      </c>
      <c r="I32" s="63">
        <v>28695.7716</v>
      </c>
      <c r="J32" s="64">
        <v>23.204063519924901</v>
      </c>
      <c r="K32" s="63">
        <v>30410.398000000001</v>
      </c>
      <c r="L32" s="64">
        <v>28.667084966217899</v>
      </c>
      <c r="M32" s="64">
        <v>-5.6382899033415999E-2</v>
      </c>
      <c r="N32" s="63">
        <v>3439461.3868</v>
      </c>
      <c r="O32" s="63">
        <v>38887408.3002</v>
      </c>
      <c r="P32" s="63">
        <v>29693</v>
      </c>
      <c r="Q32" s="63">
        <v>32879</v>
      </c>
      <c r="R32" s="64">
        <v>-9.6900757322302997</v>
      </c>
      <c r="S32" s="63">
        <v>4.1648540127302702</v>
      </c>
      <c r="T32" s="63">
        <v>4.0190154931719304</v>
      </c>
      <c r="U32" s="65">
        <v>3.5016478155673498</v>
      </c>
    </row>
    <row r="33" spans="1:21" ht="12" thickBot="1">
      <c r="A33" s="44"/>
      <c r="B33" s="46" t="s">
        <v>31</v>
      </c>
      <c r="C33" s="47"/>
      <c r="D33" s="63">
        <v>-1457.2645</v>
      </c>
      <c r="E33" s="66"/>
      <c r="F33" s="66"/>
      <c r="G33" s="63">
        <v>142.096</v>
      </c>
      <c r="H33" s="64">
        <v>-1125.5492765454301</v>
      </c>
      <c r="I33" s="63">
        <v>-303.34469999999999</v>
      </c>
      <c r="J33" s="64">
        <v>20.816035798580099</v>
      </c>
      <c r="K33" s="63">
        <v>24.1477</v>
      </c>
      <c r="L33" s="64">
        <v>16.993933678639799</v>
      </c>
      <c r="M33" s="64">
        <v>-13.5620535289075</v>
      </c>
      <c r="N33" s="63">
        <v>1536.9395999999999</v>
      </c>
      <c r="O33" s="63">
        <v>27872.745299999999</v>
      </c>
      <c r="P33" s="63">
        <v>31</v>
      </c>
      <c r="Q33" s="63">
        <v>13</v>
      </c>
      <c r="R33" s="64">
        <v>138.461538461538</v>
      </c>
      <c r="S33" s="63">
        <v>-47.008532258064498</v>
      </c>
      <c r="T33" s="63">
        <v>7.2452461538461499</v>
      </c>
      <c r="U33" s="65">
        <v>115.412619381672</v>
      </c>
    </row>
    <row r="34" spans="1:21" ht="12" thickBot="1">
      <c r="A34" s="44"/>
      <c r="B34" s="46" t="s">
        <v>40</v>
      </c>
      <c r="C34" s="4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3">
        <v>25.9</v>
      </c>
      <c r="P34" s="66"/>
      <c r="Q34" s="66"/>
      <c r="R34" s="66"/>
      <c r="S34" s="66"/>
      <c r="T34" s="66"/>
      <c r="U34" s="67"/>
    </row>
    <row r="35" spans="1:21" ht="12" thickBot="1">
      <c r="A35" s="44"/>
      <c r="B35" s="46" t="s">
        <v>32</v>
      </c>
      <c r="C35" s="47"/>
      <c r="D35" s="63">
        <v>142663.65549999999</v>
      </c>
      <c r="E35" s="63">
        <v>271727</v>
      </c>
      <c r="F35" s="64">
        <v>52.502568938677399</v>
      </c>
      <c r="G35" s="63">
        <v>182592.9155</v>
      </c>
      <c r="H35" s="64">
        <v>-21.867913051643001</v>
      </c>
      <c r="I35" s="63">
        <v>23885.1594</v>
      </c>
      <c r="J35" s="64">
        <v>16.742287526762599</v>
      </c>
      <c r="K35" s="63">
        <v>19717.573199999999</v>
      </c>
      <c r="L35" s="64">
        <v>10.7986518239258</v>
      </c>
      <c r="M35" s="64">
        <v>0.21136405366559</v>
      </c>
      <c r="N35" s="63">
        <v>4928706.2226999998</v>
      </c>
      <c r="O35" s="63">
        <v>39692615.596199997</v>
      </c>
      <c r="P35" s="63">
        <v>11153</v>
      </c>
      <c r="Q35" s="63">
        <v>11690</v>
      </c>
      <c r="R35" s="64">
        <v>-4.5936698032506396</v>
      </c>
      <c r="S35" s="63">
        <v>12.7915050210706</v>
      </c>
      <c r="T35" s="63">
        <v>12.3676831907613</v>
      </c>
      <c r="U35" s="65">
        <v>3.3133069925008498</v>
      </c>
    </row>
    <row r="36" spans="1:21" ht="12" thickBot="1">
      <c r="A36" s="44"/>
      <c r="B36" s="46" t="s">
        <v>41</v>
      </c>
      <c r="C36" s="47"/>
      <c r="D36" s="66"/>
      <c r="E36" s="63">
        <v>785585</v>
      </c>
      <c r="F36" s="66"/>
      <c r="G36" s="63">
        <v>4035.46</v>
      </c>
      <c r="H36" s="66"/>
      <c r="I36" s="66"/>
      <c r="J36" s="66"/>
      <c r="K36" s="63">
        <v>166.22219999999999</v>
      </c>
      <c r="L36" s="64">
        <v>4.1190397129447502</v>
      </c>
      <c r="M36" s="66"/>
      <c r="N36" s="66"/>
      <c r="O36" s="66"/>
      <c r="P36" s="66"/>
      <c r="Q36" s="66"/>
      <c r="R36" s="66"/>
      <c r="S36" s="66"/>
      <c r="T36" s="66"/>
      <c r="U36" s="67"/>
    </row>
    <row r="37" spans="1:21" ht="12" thickBot="1">
      <c r="A37" s="44"/>
      <c r="B37" s="46" t="s">
        <v>42</v>
      </c>
      <c r="C37" s="47"/>
      <c r="D37" s="66"/>
      <c r="E37" s="63">
        <v>282038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7"/>
    </row>
    <row r="38" spans="1:21" ht="12" thickBot="1">
      <c r="A38" s="44"/>
      <c r="B38" s="46" t="s">
        <v>43</v>
      </c>
      <c r="C38" s="47"/>
      <c r="D38" s="66"/>
      <c r="E38" s="63">
        <v>303830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7"/>
    </row>
    <row r="39" spans="1:21" ht="12" customHeight="1" thickBot="1">
      <c r="A39" s="44"/>
      <c r="B39" s="46" t="s">
        <v>33</v>
      </c>
      <c r="C39" s="47"/>
      <c r="D39" s="63">
        <v>334992.30729999999</v>
      </c>
      <c r="E39" s="63">
        <v>361555</v>
      </c>
      <c r="F39" s="64">
        <v>92.653208308556103</v>
      </c>
      <c r="G39" s="63">
        <v>360644.54499999998</v>
      </c>
      <c r="H39" s="64">
        <v>-7.1128866513147999</v>
      </c>
      <c r="I39" s="63">
        <v>18049.856299999999</v>
      </c>
      <c r="J39" s="64">
        <v>5.3881405353692404</v>
      </c>
      <c r="K39" s="63">
        <v>19009.982599999999</v>
      </c>
      <c r="L39" s="64">
        <v>5.27111330631661</v>
      </c>
      <c r="M39" s="64">
        <v>-5.0506427081107003E-2</v>
      </c>
      <c r="N39" s="63">
        <v>10513142.468599999</v>
      </c>
      <c r="O39" s="63">
        <v>100462523.23729999</v>
      </c>
      <c r="P39" s="63">
        <v>519</v>
      </c>
      <c r="Q39" s="63">
        <v>473</v>
      </c>
      <c r="R39" s="64">
        <v>9.7251585623678594</v>
      </c>
      <c r="S39" s="63">
        <v>645.45723949903697</v>
      </c>
      <c r="T39" s="63">
        <v>479.283895560254</v>
      </c>
      <c r="U39" s="65">
        <v>25.745058505774299</v>
      </c>
    </row>
    <row r="40" spans="1:21" ht="12" thickBot="1">
      <c r="A40" s="44"/>
      <c r="B40" s="46" t="s">
        <v>34</v>
      </c>
      <c r="C40" s="47"/>
      <c r="D40" s="63">
        <v>450476.07040000003</v>
      </c>
      <c r="E40" s="63">
        <v>476895</v>
      </c>
      <c r="F40" s="64">
        <v>94.460220887197394</v>
      </c>
      <c r="G40" s="63">
        <v>318527.42340000003</v>
      </c>
      <c r="H40" s="64">
        <v>41.424579896940799</v>
      </c>
      <c r="I40" s="63">
        <v>25871.715899999999</v>
      </c>
      <c r="J40" s="64">
        <v>5.7431942782281897</v>
      </c>
      <c r="K40" s="63">
        <v>28365.085800000001</v>
      </c>
      <c r="L40" s="64">
        <v>8.90506867422204</v>
      </c>
      <c r="M40" s="64">
        <v>-8.7902780114277004E-2</v>
      </c>
      <c r="N40" s="63">
        <v>10617054.567199999</v>
      </c>
      <c r="O40" s="63">
        <v>131639419.5615</v>
      </c>
      <c r="P40" s="63">
        <v>2191</v>
      </c>
      <c r="Q40" s="63">
        <v>2109</v>
      </c>
      <c r="R40" s="64">
        <v>3.8880986249407301</v>
      </c>
      <c r="S40" s="63">
        <v>205.602953172068</v>
      </c>
      <c r="T40" s="63">
        <v>171.77046083451901</v>
      </c>
      <c r="U40" s="65">
        <v>16.455256024087699</v>
      </c>
    </row>
    <row r="41" spans="1:21" ht="12" thickBot="1">
      <c r="A41" s="44"/>
      <c r="B41" s="46" t="s">
        <v>44</v>
      </c>
      <c r="C41" s="47"/>
      <c r="D41" s="66"/>
      <c r="E41" s="63">
        <v>253005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7"/>
    </row>
    <row r="42" spans="1:21" ht="12" thickBot="1">
      <c r="A42" s="44"/>
      <c r="B42" s="46" t="s">
        <v>45</v>
      </c>
      <c r="C42" s="47"/>
      <c r="D42" s="66"/>
      <c r="E42" s="63">
        <v>94844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7"/>
    </row>
    <row r="43" spans="1:21" ht="12" thickBot="1">
      <c r="A43" s="45"/>
      <c r="B43" s="46" t="s">
        <v>35</v>
      </c>
      <c r="C43" s="47"/>
      <c r="D43" s="68">
        <v>19279.241600000001</v>
      </c>
      <c r="E43" s="69"/>
      <c r="F43" s="69"/>
      <c r="G43" s="68">
        <v>81968.762000000002</v>
      </c>
      <c r="H43" s="70">
        <v>-76.479769695679906</v>
      </c>
      <c r="I43" s="68">
        <v>2622.0933</v>
      </c>
      <c r="J43" s="70">
        <v>13.600603978115</v>
      </c>
      <c r="K43" s="68">
        <v>10535.1054</v>
      </c>
      <c r="L43" s="70">
        <v>12.852585720399199</v>
      </c>
      <c r="M43" s="70">
        <v>-0.75110896375085201</v>
      </c>
      <c r="N43" s="68">
        <v>1756905.0233</v>
      </c>
      <c r="O43" s="68">
        <v>13871228.651900001</v>
      </c>
      <c r="P43" s="68">
        <v>64</v>
      </c>
      <c r="Q43" s="68">
        <v>61</v>
      </c>
      <c r="R43" s="70">
        <v>4.9180327868852496</v>
      </c>
      <c r="S43" s="68">
        <v>301.23815000000002</v>
      </c>
      <c r="T43" s="68">
        <v>203.06611147541</v>
      </c>
      <c r="U43" s="71">
        <v>32.589510500110997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49" t="s">
        <v>53</v>
      </c>
      <c r="B1" s="49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>
      <c r="A2" s="48" t="s">
        <v>71</v>
      </c>
      <c r="B2" s="48">
        <v>12</v>
      </c>
      <c r="C2" s="48">
        <v>61597</v>
      </c>
      <c r="D2" s="48">
        <v>687939.36927350401</v>
      </c>
      <c r="E2" s="48">
        <v>580822.17379658099</v>
      </c>
      <c r="F2" s="48">
        <v>107117.19547692301</v>
      </c>
      <c r="G2" s="48">
        <v>580822.17379658099</v>
      </c>
      <c r="H2" s="48">
        <v>0.15570731994891299</v>
      </c>
    </row>
    <row r="3" spans="1:8">
      <c r="A3" s="48" t="s">
        <v>72</v>
      </c>
      <c r="B3" s="48">
        <v>13</v>
      </c>
      <c r="C3" s="48">
        <v>10362.954</v>
      </c>
      <c r="D3" s="48">
        <v>75216.929600211806</v>
      </c>
      <c r="E3" s="48">
        <v>58988.253102511197</v>
      </c>
      <c r="F3" s="48">
        <v>16228.676497700601</v>
      </c>
      <c r="G3" s="48">
        <v>58988.253102511197</v>
      </c>
      <c r="H3" s="48">
        <v>0.21575829515985601</v>
      </c>
    </row>
    <row r="4" spans="1:8">
      <c r="A4" s="48" t="s">
        <v>73</v>
      </c>
      <c r="B4" s="48">
        <v>14</v>
      </c>
      <c r="C4" s="48">
        <v>95689</v>
      </c>
      <c r="D4" s="48">
        <v>94464.8474444444</v>
      </c>
      <c r="E4" s="48">
        <v>78957.042311111101</v>
      </c>
      <c r="F4" s="48">
        <v>15507.805133333301</v>
      </c>
      <c r="G4" s="48">
        <v>78957.042311111101</v>
      </c>
      <c r="H4" s="48">
        <v>0.164164824830248</v>
      </c>
    </row>
    <row r="5" spans="1:8">
      <c r="A5" s="48" t="s">
        <v>74</v>
      </c>
      <c r="B5" s="48">
        <v>15</v>
      </c>
      <c r="C5" s="48">
        <v>3087</v>
      </c>
      <c r="D5" s="48">
        <v>42898.598455979103</v>
      </c>
      <c r="E5" s="48">
        <v>34203.055686022199</v>
      </c>
      <c r="F5" s="48">
        <v>8695.54276995689</v>
      </c>
      <c r="G5" s="48">
        <v>34203.055686022199</v>
      </c>
      <c r="H5" s="48">
        <v>0.20269992687243399</v>
      </c>
    </row>
    <row r="6" spans="1:8">
      <c r="A6" s="48" t="s">
        <v>75</v>
      </c>
      <c r="B6" s="48">
        <v>16</v>
      </c>
      <c r="C6" s="48">
        <v>3918</v>
      </c>
      <c r="D6" s="48">
        <v>299774.03929145302</v>
      </c>
      <c r="E6" s="48">
        <v>282212.48794615403</v>
      </c>
      <c r="F6" s="48">
        <v>17561.5513452991</v>
      </c>
      <c r="G6" s="48">
        <v>282212.48794615403</v>
      </c>
      <c r="H6" s="48">
        <v>5.8582629058899501E-2</v>
      </c>
    </row>
    <row r="7" spans="1:8">
      <c r="A7" s="48" t="s">
        <v>76</v>
      </c>
      <c r="B7" s="48">
        <v>17</v>
      </c>
      <c r="C7" s="48">
        <v>18599.599999999999</v>
      </c>
      <c r="D7" s="48">
        <v>301252.18463504303</v>
      </c>
      <c r="E7" s="48">
        <v>226129.87489914501</v>
      </c>
      <c r="F7" s="48">
        <v>75122.309735897405</v>
      </c>
      <c r="G7" s="48">
        <v>226129.87489914501</v>
      </c>
      <c r="H7" s="48">
        <v>0.249366854640094</v>
      </c>
    </row>
    <row r="8" spans="1:8">
      <c r="A8" s="48" t="s">
        <v>77</v>
      </c>
      <c r="B8" s="48">
        <v>18</v>
      </c>
      <c r="C8" s="48">
        <v>66081</v>
      </c>
      <c r="D8" s="48">
        <v>216137.76421025599</v>
      </c>
      <c r="E8" s="48">
        <v>172809.54719487199</v>
      </c>
      <c r="F8" s="48">
        <v>43328.217015384602</v>
      </c>
      <c r="G8" s="48">
        <v>172809.54719487199</v>
      </c>
      <c r="H8" s="48">
        <v>0.200465740791301</v>
      </c>
    </row>
    <row r="9" spans="1:8">
      <c r="A9" s="48" t="s">
        <v>78</v>
      </c>
      <c r="B9" s="48">
        <v>19</v>
      </c>
      <c r="C9" s="48">
        <v>34113</v>
      </c>
      <c r="D9" s="48">
        <v>201400.46492393201</v>
      </c>
      <c r="E9" s="48">
        <v>176201.84017435901</v>
      </c>
      <c r="F9" s="48">
        <v>25198.624749572598</v>
      </c>
      <c r="G9" s="48">
        <v>176201.84017435901</v>
      </c>
      <c r="H9" s="48">
        <v>0.125117013801781</v>
      </c>
    </row>
    <row r="10" spans="1:8">
      <c r="A10" s="48" t="s">
        <v>79</v>
      </c>
      <c r="B10" s="48">
        <v>21</v>
      </c>
      <c r="C10" s="48">
        <v>178320</v>
      </c>
      <c r="D10" s="48">
        <v>671067.62060000002</v>
      </c>
      <c r="E10" s="48">
        <v>676643.72959999996</v>
      </c>
      <c r="F10" s="48">
        <v>-5576.1090000000004</v>
      </c>
      <c r="G10" s="48">
        <v>676643.72959999996</v>
      </c>
      <c r="H10" s="48">
        <v>-8.3093101631314201E-3</v>
      </c>
    </row>
    <row r="11" spans="1:8">
      <c r="A11" s="48" t="s">
        <v>80</v>
      </c>
      <c r="B11" s="48">
        <v>22</v>
      </c>
      <c r="C11" s="48">
        <v>48510.499000000003</v>
      </c>
      <c r="D11" s="48">
        <v>626305.03813760704</v>
      </c>
      <c r="E11" s="48">
        <v>635861.98147863196</v>
      </c>
      <c r="F11" s="48">
        <v>-9556.9433410256406</v>
      </c>
      <c r="G11" s="48">
        <v>635861.98147863196</v>
      </c>
      <c r="H11" s="48">
        <v>-1.52592471065607E-2</v>
      </c>
    </row>
    <row r="12" spans="1:8">
      <c r="A12" s="48" t="s">
        <v>81</v>
      </c>
      <c r="B12" s="48">
        <v>23</v>
      </c>
      <c r="C12" s="48">
        <v>188575.02499999999</v>
      </c>
      <c r="D12" s="48">
        <v>1455655.2250999999</v>
      </c>
      <c r="E12" s="48">
        <v>1254311.7418</v>
      </c>
      <c r="F12" s="48">
        <v>201343.48329999999</v>
      </c>
      <c r="G12" s="48">
        <v>1254311.7418</v>
      </c>
      <c r="H12" s="48">
        <v>0.13831811257790699</v>
      </c>
    </row>
    <row r="13" spans="1:8">
      <c r="A13" s="48" t="s">
        <v>82</v>
      </c>
      <c r="B13" s="48">
        <v>24</v>
      </c>
      <c r="C13" s="48">
        <v>21312</v>
      </c>
      <c r="D13" s="48">
        <v>512625.76050512801</v>
      </c>
      <c r="E13" s="48">
        <v>467847.01301794901</v>
      </c>
      <c r="F13" s="48">
        <v>44778.747487179498</v>
      </c>
      <c r="G13" s="48">
        <v>467847.01301794901</v>
      </c>
      <c r="H13" s="48">
        <v>8.7351730906101294E-2</v>
      </c>
    </row>
    <row r="14" spans="1:8">
      <c r="A14" s="48" t="s">
        <v>83</v>
      </c>
      <c r="B14" s="48">
        <v>25</v>
      </c>
      <c r="C14" s="48">
        <v>88244</v>
      </c>
      <c r="D14" s="48">
        <v>2335977.2736999998</v>
      </c>
      <c r="E14" s="48">
        <v>2239102.7077000001</v>
      </c>
      <c r="F14" s="48">
        <v>96874.566000000006</v>
      </c>
      <c r="G14" s="48">
        <v>2239102.7077000001</v>
      </c>
      <c r="H14" s="48">
        <v>4.1470679997908703E-2</v>
      </c>
    </row>
    <row r="15" spans="1:8">
      <c r="A15" s="48" t="s">
        <v>84</v>
      </c>
      <c r="B15" s="48">
        <v>26</v>
      </c>
      <c r="C15" s="48">
        <v>74495</v>
      </c>
      <c r="D15" s="48">
        <v>355508.384728515</v>
      </c>
      <c r="E15" s="48">
        <v>315907.46667138598</v>
      </c>
      <c r="F15" s="48">
        <v>39600.918057128802</v>
      </c>
      <c r="G15" s="48">
        <v>315907.46667138598</v>
      </c>
      <c r="H15" s="48">
        <v>0.11139236023186901</v>
      </c>
    </row>
    <row r="16" spans="1:8">
      <c r="A16" s="48" t="s">
        <v>85</v>
      </c>
      <c r="B16" s="48">
        <v>27</v>
      </c>
      <c r="C16" s="48">
        <v>143740.27900000001</v>
      </c>
      <c r="D16" s="48">
        <v>899003.05629822996</v>
      </c>
      <c r="E16" s="48">
        <v>791030.59188849595</v>
      </c>
      <c r="F16" s="48">
        <v>107972.464409735</v>
      </c>
      <c r="G16" s="48">
        <v>791030.59188849595</v>
      </c>
      <c r="H16" s="48">
        <v>0.120102444205614</v>
      </c>
    </row>
    <row r="17" spans="1:8">
      <c r="A17" s="48" t="s">
        <v>86</v>
      </c>
      <c r="B17" s="48">
        <v>29</v>
      </c>
      <c r="C17" s="48">
        <v>283408</v>
      </c>
      <c r="D17" s="48">
        <v>3711773.2908495702</v>
      </c>
      <c r="E17" s="48">
        <v>3852974.09568974</v>
      </c>
      <c r="F17" s="48">
        <v>-141200.80484017101</v>
      </c>
      <c r="G17" s="48">
        <v>3852974.09568974</v>
      </c>
      <c r="H17" s="48">
        <v>-3.8041333286239598E-2</v>
      </c>
    </row>
    <row r="18" spans="1:8">
      <c r="A18" s="48" t="s">
        <v>87</v>
      </c>
      <c r="B18" s="48">
        <v>31</v>
      </c>
      <c r="C18" s="48">
        <v>37731.508000000002</v>
      </c>
      <c r="D18" s="48">
        <v>272270.65306539601</v>
      </c>
      <c r="E18" s="48">
        <v>226101.90513242301</v>
      </c>
      <c r="F18" s="48">
        <v>46168.747932972801</v>
      </c>
      <c r="G18" s="48">
        <v>226101.90513242301</v>
      </c>
      <c r="H18" s="48">
        <v>0.16956931425835201</v>
      </c>
    </row>
    <row r="19" spans="1:8">
      <c r="A19" s="48" t="s">
        <v>88</v>
      </c>
      <c r="B19" s="48">
        <v>32</v>
      </c>
      <c r="C19" s="48">
        <v>15752.526</v>
      </c>
      <c r="D19" s="48">
        <v>255886.18557746799</v>
      </c>
      <c r="E19" s="48">
        <v>231598.068236475</v>
      </c>
      <c r="F19" s="48">
        <v>24288.1173409925</v>
      </c>
      <c r="G19" s="48">
        <v>231598.068236475</v>
      </c>
      <c r="H19" s="48">
        <v>9.4917657575693898E-2</v>
      </c>
    </row>
    <row r="20" spans="1:8">
      <c r="A20" s="48" t="s">
        <v>89</v>
      </c>
      <c r="B20" s="48">
        <v>33</v>
      </c>
      <c r="C20" s="48">
        <v>45099.457000000002</v>
      </c>
      <c r="D20" s="48">
        <v>504117.909948688</v>
      </c>
      <c r="E20" s="48">
        <v>409011.02284149698</v>
      </c>
      <c r="F20" s="48">
        <v>95106.887107190894</v>
      </c>
      <c r="G20" s="48">
        <v>409011.02284149698</v>
      </c>
      <c r="H20" s="48">
        <v>0.18866000439633601</v>
      </c>
    </row>
    <row r="21" spans="1:8">
      <c r="A21" s="48" t="s">
        <v>90</v>
      </c>
      <c r="B21" s="48">
        <v>34</v>
      </c>
      <c r="C21" s="48">
        <v>51880.5</v>
      </c>
      <c r="D21" s="48">
        <v>233870.83398502399</v>
      </c>
      <c r="E21" s="48">
        <v>156334.31776446599</v>
      </c>
      <c r="F21" s="48">
        <v>77536.516220557896</v>
      </c>
      <c r="G21" s="48">
        <v>156334.31776446599</v>
      </c>
      <c r="H21" s="48">
        <v>0.331535638281099</v>
      </c>
    </row>
    <row r="22" spans="1:8">
      <c r="A22" s="48" t="s">
        <v>91</v>
      </c>
      <c r="B22" s="48">
        <v>35</v>
      </c>
      <c r="C22" s="48">
        <v>48224.546999999999</v>
      </c>
      <c r="D22" s="48">
        <v>920314.51947699103</v>
      </c>
      <c r="E22" s="48">
        <v>871606.37744872598</v>
      </c>
      <c r="F22" s="48">
        <v>48708.142028264701</v>
      </c>
      <c r="G22" s="48">
        <v>871606.37744872598</v>
      </c>
      <c r="H22" s="48">
        <v>5.2925539038485701E-2</v>
      </c>
    </row>
    <row r="23" spans="1:8">
      <c r="A23" s="48" t="s">
        <v>92</v>
      </c>
      <c r="B23" s="48">
        <v>36</v>
      </c>
      <c r="C23" s="48">
        <v>126239.683</v>
      </c>
      <c r="D23" s="48">
        <v>645281.53439291997</v>
      </c>
      <c r="E23" s="48">
        <v>555571.99982155301</v>
      </c>
      <c r="F23" s="48">
        <v>89709.534571367098</v>
      </c>
      <c r="G23" s="48">
        <v>555571.99982155301</v>
      </c>
      <c r="H23" s="48">
        <v>0.13902386755227</v>
      </c>
    </row>
    <row r="24" spans="1:8">
      <c r="A24" s="48" t="s">
        <v>93</v>
      </c>
      <c r="B24" s="48">
        <v>37</v>
      </c>
      <c r="C24" s="48">
        <v>109221.717</v>
      </c>
      <c r="D24" s="48">
        <v>948986.37801061897</v>
      </c>
      <c r="E24" s="48">
        <v>811773.79704489501</v>
      </c>
      <c r="F24" s="48">
        <v>137212.58096572399</v>
      </c>
      <c r="G24" s="48">
        <v>811773.79704489501</v>
      </c>
      <c r="H24" s="48">
        <v>0.14458856749173399</v>
      </c>
    </row>
    <row r="25" spans="1:8">
      <c r="A25" s="48" t="s">
        <v>94</v>
      </c>
      <c r="B25" s="48">
        <v>38</v>
      </c>
      <c r="C25" s="48">
        <v>330390.234</v>
      </c>
      <c r="D25" s="48">
        <v>1618015.03856018</v>
      </c>
      <c r="E25" s="48">
        <v>1670123.75871416</v>
      </c>
      <c r="F25" s="48">
        <v>-52108.7201539823</v>
      </c>
      <c r="G25" s="48">
        <v>1670123.75871416</v>
      </c>
      <c r="H25" s="48">
        <v>-3.2205337349863097E-2</v>
      </c>
    </row>
    <row r="26" spans="1:8">
      <c r="A26" s="48" t="s">
        <v>95</v>
      </c>
      <c r="B26" s="48">
        <v>39</v>
      </c>
      <c r="C26" s="48">
        <v>111313.493</v>
      </c>
      <c r="D26" s="48">
        <v>123666.829649512</v>
      </c>
      <c r="E26" s="48">
        <v>94971.244526480004</v>
      </c>
      <c r="F26" s="48">
        <v>28695.585123032099</v>
      </c>
      <c r="G26" s="48">
        <v>94971.244526480004</v>
      </c>
      <c r="H26" s="48">
        <v>0.232039466074768</v>
      </c>
    </row>
    <row r="27" spans="1:8">
      <c r="A27" s="48" t="s">
        <v>96</v>
      </c>
      <c r="B27" s="48">
        <v>40</v>
      </c>
      <c r="C27" s="48">
        <v>-450.65600000000001</v>
      </c>
      <c r="D27" s="48">
        <v>-1457.2648999999999</v>
      </c>
      <c r="E27" s="48">
        <v>-1153.9197999999999</v>
      </c>
      <c r="F27" s="48">
        <v>-303.3451</v>
      </c>
      <c r="G27" s="48">
        <v>-1153.9197999999999</v>
      </c>
      <c r="H27" s="48">
        <v>0.20816057533534199</v>
      </c>
    </row>
    <row r="28" spans="1:8">
      <c r="A28" s="48" t="s">
        <v>97</v>
      </c>
      <c r="B28" s="48">
        <v>42</v>
      </c>
      <c r="C28" s="48">
        <v>8994.4459999999999</v>
      </c>
      <c r="D28" s="48">
        <v>142663.65429999999</v>
      </c>
      <c r="E28" s="48">
        <v>118778.488</v>
      </c>
      <c r="F28" s="48">
        <v>23885.166300000001</v>
      </c>
      <c r="G28" s="48">
        <v>118778.488</v>
      </c>
      <c r="H28" s="48">
        <v>0.167422925041392</v>
      </c>
    </row>
    <row r="29" spans="1:8">
      <c r="A29" s="48" t="s">
        <v>98</v>
      </c>
      <c r="B29" s="48">
        <v>75</v>
      </c>
      <c r="C29" s="48">
        <v>520</v>
      </c>
      <c r="D29" s="48">
        <v>334992.30769230798</v>
      </c>
      <c r="E29" s="48">
        <v>316942.45128205098</v>
      </c>
      <c r="F29" s="48">
        <v>18049.856410256401</v>
      </c>
      <c r="G29" s="48">
        <v>316942.45128205098</v>
      </c>
      <c r="H29" s="48">
        <v>5.3881405619723398E-2</v>
      </c>
    </row>
    <row r="30" spans="1:8">
      <c r="A30" s="48" t="s">
        <v>99</v>
      </c>
      <c r="B30" s="48">
        <v>76</v>
      </c>
      <c r="C30" s="48">
        <v>2332</v>
      </c>
      <c r="D30" s="48">
        <v>450476.06414786301</v>
      </c>
      <c r="E30" s="48">
        <v>424604.35749743599</v>
      </c>
      <c r="F30" s="48">
        <v>25871.706650427401</v>
      </c>
      <c r="G30" s="48">
        <v>424604.35749743599</v>
      </c>
      <c r="H30" s="48">
        <v>5.7431923046493499E-2</v>
      </c>
    </row>
    <row r="31" spans="1:8">
      <c r="A31" s="48" t="s">
        <v>100</v>
      </c>
      <c r="B31" s="48">
        <v>99</v>
      </c>
      <c r="C31" s="48">
        <v>66</v>
      </c>
      <c r="D31" s="48">
        <v>19279.241729067398</v>
      </c>
      <c r="E31" s="48">
        <v>16657.147568262601</v>
      </c>
      <c r="F31" s="48">
        <v>2622.0941608047801</v>
      </c>
      <c r="G31" s="48">
        <v>16657.147568262601</v>
      </c>
      <c r="H31" s="48">
        <v>0.136006083519947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2013-09-28T00:57:36Z</dcterms:modified>
</cp:coreProperties>
</file>