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<sst xmlns="http://schemas.openxmlformats.org/spreadsheetml/2006/main" count="115" uniqueCount="74">
  <si>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</si>
  <si>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</si>
  <si>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</si>
  <si>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</si>
  <si>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</si>
  <si>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</si>
  <si>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</si>
  <si>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</si>
  <si>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</si>
  <si>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</si>
  <si>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</si>
  <si>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</si>
  <si>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</si>
  <si>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</si>
  <si>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</si>
  <si>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</si>
  <si>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</si>
  <si>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</si>
  <si>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</si>
  <si>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</si>
  <si>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</si>
  <si>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</si>
  <si>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</si>
  <si>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</si>
  <si>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</si>
  <si>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</si>
  <si>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</si>
  <si>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</si>
  <si>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</si>
  <si>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</si>
  <si>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</si>
  <si>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</si>
  <si>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</si>
  <si>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</si>
  <si>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</si>
  <si>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</si>
  <si>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</si>
  <si>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</si>
  <si>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</si>
  <si>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</si>
  <si>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</si>
  <si>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</si>
  <si>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</si>
  <si>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</si>
  <si>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</si>
  <si>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</si>
  <si>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</si>
  <si>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</si>
  <si>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</si>
  <si>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</si>
  <si>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</si>
  <si>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</si>
  <si>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</si>
  <si>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</si>
  <si>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</si>
  <si>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</si>
  <si>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</si>
  <si>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</si>
  <si>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</si>
  <si>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</si>
  <si>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</si>
  <si>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</si>
  <si>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</si>
  <si>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</si>
  <si>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</si>
  <si>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</si>
  <si>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</si>
  <si>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Sales Budget Amt</t>
  </si>
  <si>
    <t>Sales Budget Finesh Rate</t>
  </si>
  <si>
    <t>BBG Customer Count</t>
  </si>
  <si>
    <t>BBG Customer Count LD</t>
  </si>
  <si>
    <t>Group</t>
  </si>
  <si>
    <t>Grand Total</t>
  </si>
  <si>
    <t>9/29/2013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</si>
</sst>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33" borderId="12" xfId="0" applyFont="1" applyFill="1" applyBorder="1" applyAlignment="1">
      <alignment vertical="center" wrapText="1"/>
    </xf>
    <xf numFmtId="0" fontId="21" fillId="33" borderId="16" xfId="0" applyFont="1" applyFill="1" applyBorder="1" applyAlignment="1">
      <alignment vertical="center" wrapText="1"/>
    </xf>
    <xf numFmtId="0" fontId="21" fillId="33" borderId="17" xfId="0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M20" sqref="M2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17325685.760499999</v>
      </c>
      <c r="F3" s="25">
        <f>RA!I7</f>
        <v>1771736.702</v>
      </c>
      <c r="G3" s="16">
        <f>E3-F3</f>
        <v>15553949.058499999</v>
      </c>
      <c r="H3" s="27">
        <f>RA!J7</f>
        <v>10.226069700740499</v>
      </c>
      <c r="I3" s="20">
        <f>SUM(I4:I39)</f>
        <v>17325688.867839012</v>
      </c>
      <c r="J3" s="21">
        <f>SUM(J4:J39)</f>
        <v>15553946.904472489</v>
      </c>
      <c r="K3" s="22">
        <f>E3-I3</f>
        <v>-3.1073390133678913</v>
      </c>
      <c r="L3" s="22">
        <f>G3-J3</f>
        <v>2.1540275104343891</v>
      </c>
    </row>
    <row r="4" spans="1:12">
      <c r="A4" s="59" t="str">
        <f>RA!A8</f>
        <v>9/29/2013</v>
      </c>
      <c r="B4" s="12">
        <v>12</v>
      </c>
      <c r="C4" s="56" t="s">
        <v>6</v>
      </c>
      <c r="D4" s="56"/>
      <c r="E4" s="15">
        <f>RA!D8</f>
        <v>614086.9952</v>
      </c>
      <c r="F4" s="25">
        <f>RA!I8</f>
        <v>177242.4779</v>
      </c>
      <c r="G4" s="16">
        <f t="shared" ref="G4:G39" si="0">E4-F4</f>
        <v>436844.51730000001</v>
      </c>
      <c r="H4" s="27">
        <f>RA!J8</f>
        <v>28.862763628836401</v>
      </c>
      <c r="I4" s="20">
        <f>VLOOKUP(B4,RMS!B:D,3,FALSE)</f>
        <v>614087.386505128</v>
      </c>
      <c r="J4" s="21">
        <f>VLOOKUP(B4,RMS!B:E,4,FALSE)</f>
        <v>436844.51224188</v>
      </c>
      <c r="K4" s="22">
        <f t="shared" ref="K4:K39" si="1">E4-I4</f>
        <v>-0.39130512799602002</v>
      </c>
      <c r="L4" s="22">
        <f t="shared" ref="L4:L39" si="2">G4-J4</f>
        <v>5.0581200048327446E-3</v>
      </c>
    </row>
    <row r="5" spans="1:12">
      <c r="A5" s="59"/>
      <c r="B5" s="12">
        <v>13</v>
      </c>
      <c r="C5" s="56" t="s">
        <v>7</v>
      </c>
      <c r="D5" s="56"/>
      <c r="E5" s="15">
        <f>RA!D9</f>
        <v>71992.305999999997</v>
      </c>
      <c r="F5" s="25">
        <f>RA!I9</f>
        <v>15650.423199999999</v>
      </c>
      <c r="G5" s="16">
        <f t="shared" si="0"/>
        <v>56341.882799999999</v>
      </c>
      <c r="H5" s="27">
        <f>RA!J9</f>
        <v>21.7390219449284</v>
      </c>
      <c r="I5" s="20">
        <f>VLOOKUP(B5,RMS!B:D,3,FALSE)</f>
        <v>71992.307116927594</v>
      </c>
      <c r="J5" s="21">
        <f>VLOOKUP(B5,RMS!B:E,4,FALSE)</f>
        <v>56341.874596210597</v>
      </c>
      <c r="K5" s="22">
        <f t="shared" si="1"/>
        <v>-1.1169275967404246E-3</v>
      </c>
      <c r="L5" s="22">
        <f t="shared" si="2"/>
        <v>8.2037894026143476E-3</v>
      </c>
    </row>
    <row r="6" spans="1:12">
      <c r="A6" s="59"/>
      <c r="B6" s="12">
        <v>14</v>
      </c>
      <c r="C6" s="56" t="s">
        <v>8</v>
      </c>
      <c r="D6" s="56"/>
      <c r="E6" s="15">
        <f>RA!D10</f>
        <v>114488.7656</v>
      </c>
      <c r="F6" s="25">
        <f>RA!I10</f>
        <v>18355.478299999999</v>
      </c>
      <c r="G6" s="16">
        <f t="shared" si="0"/>
        <v>96133.287299999996</v>
      </c>
      <c r="H6" s="27">
        <f>RA!J10</f>
        <v>16.0325584818778</v>
      </c>
      <c r="I6" s="20">
        <f>VLOOKUP(B6,RMS!B:D,3,FALSE)</f>
        <v>114490.812583761</v>
      </c>
      <c r="J6" s="21">
        <f>VLOOKUP(B6,RMS!B:E,4,FALSE)</f>
        <v>96133.288586324794</v>
      </c>
      <c r="K6" s="22">
        <f t="shared" si="1"/>
        <v>-2.0469837609998649</v>
      </c>
      <c r="L6" s="22">
        <f t="shared" si="2"/>
        <v>-1.2863247975474223E-3</v>
      </c>
    </row>
    <row r="7" spans="1:12">
      <c r="A7" s="59"/>
      <c r="B7" s="12">
        <v>15</v>
      </c>
      <c r="C7" s="56" t="s">
        <v>9</v>
      </c>
      <c r="D7" s="56"/>
      <c r="E7" s="15">
        <f>RA!D11</f>
        <v>40199.3537</v>
      </c>
      <c r="F7" s="25">
        <f>RA!I11</f>
        <v>7936.7204000000002</v>
      </c>
      <c r="G7" s="16">
        <f t="shared" si="0"/>
        <v>32262.633300000001</v>
      </c>
      <c r="H7" s="27">
        <f>RA!J11</f>
        <v>19.743402989088398</v>
      </c>
      <c r="I7" s="20">
        <f>VLOOKUP(B7,RMS!B:D,3,FALSE)</f>
        <v>40199.379502919597</v>
      </c>
      <c r="J7" s="21">
        <f>VLOOKUP(B7,RMS!B:E,4,FALSE)</f>
        <v>32262.6338595038</v>
      </c>
      <c r="K7" s="22">
        <f t="shared" si="1"/>
        <v>-2.5802919597481377E-2</v>
      </c>
      <c r="L7" s="22">
        <f t="shared" si="2"/>
        <v>-5.5950379828573205E-4</v>
      </c>
    </row>
    <row r="8" spans="1:12">
      <c r="A8" s="59"/>
      <c r="B8" s="12">
        <v>16</v>
      </c>
      <c r="C8" s="56" t="s">
        <v>10</v>
      </c>
      <c r="D8" s="56"/>
      <c r="E8" s="15">
        <f>RA!D12</f>
        <v>277989.00770000002</v>
      </c>
      <c r="F8" s="25">
        <f>RA!I12</f>
        <v>10064.5861</v>
      </c>
      <c r="G8" s="16">
        <f t="shared" si="0"/>
        <v>267924.4216</v>
      </c>
      <c r="H8" s="27">
        <f>RA!J12</f>
        <v>3.6204978690601699</v>
      </c>
      <c r="I8" s="20">
        <f>VLOOKUP(B8,RMS!B:D,3,FALSE)</f>
        <v>277989.00407094002</v>
      </c>
      <c r="J8" s="21">
        <f>VLOOKUP(B8,RMS!B:E,4,FALSE)</f>
        <v>267924.42285555601</v>
      </c>
      <c r="K8" s="22">
        <f t="shared" si="1"/>
        <v>3.6290599964559078E-3</v>
      </c>
      <c r="L8" s="22">
        <f t="shared" si="2"/>
        <v>-1.2555560097098351E-3</v>
      </c>
    </row>
    <row r="9" spans="1:12">
      <c r="A9" s="59"/>
      <c r="B9" s="12">
        <v>17</v>
      </c>
      <c r="C9" s="56" t="s">
        <v>11</v>
      </c>
      <c r="D9" s="56"/>
      <c r="E9" s="15">
        <f>RA!D13</f>
        <v>303900.4621</v>
      </c>
      <c r="F9" s="25">
        <f>RA!I13</f>
        <v>74142.872900000002</v>
      </c>
      <c r="G9" s="16">
        <f t="shared" si="0"/>
        <v>229757.58919999999</v>
      </c>
      <c r="H9" s="27">
        <f>RA!J13</f>
        <v>24.3970912013957</v>
      </c>
      <c r="I9" s="20">
        <f>VLOOKUP(B9,RMS!B:D,3,FALSE)</f>
        <v>303900.64469743602</v>
      </c>
      <c r="J9" s="21">
        <f>VLOOKUP(B9,RMS!B:E,4,FALSE)</f>
        <v>229757.58954529901</v>
      </c>
      <c r="K9" s="22">
        <f t="shared" si="1"/>
        <v>-0.18259743601083755</v>
      </c>
      <c r="L9" s="22">
        <f t="shared" si="2"/>
        <v>-3.4529902040958405E-4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223740.32620000001</v>
      </c>
      <c r="F10" s="25">
        <f>RA!I14</f>
        <v>48555.387999999999</v>
      </c>
      <c r="G10" s="16">
        <f t="shared" si="0"/>
        <v>175184.9382</v>
      </c>
      <c r="H10" s="27">
        <f>RA!J14</f>
        <v>21.701670335725101</v>
      </c>
      <c r="I10" s="20">
        <f>VLOOKUP(B10,RMS!B:D,3,FALSE)</f>
        <v>223740.322668376</v>
      </c>
      <c r="J10" s="21">
        <f>VLOOKUP(B10,RMS!B:E,4,FALSE)</f>
        <v>175184.93875726499</v>
      </c>
      <c r="K10" s="22">
        <f t="shared" si="1"/>
        <v>3.5316240100655705E-3</v>
      </c>
      <c r="L10" s="22">
        <f t="shared" si="2"/>
        <v>-5.57264982489869E-4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144777.4289</v>
      </c>
      <c r="F11" s="25">
        <f>RA!I15</f>
        <v>36998.372199999998</v>
      </c>
      <c r="G11" s="16">
        <f t="shared" si="0"/>
        <v>107779.0567</v>
      </c>
      <c r="H11" s="27">
        <f>RA!J15</f>
        <v>25.555345526653401</v>
      </c>
      <c r="I11" s="20">
        <f>VLOOKUP(B11,RMS!B:D,3,FALSE)</f>
        <v>144777.48480085499</v>
      </c>
      <c r="J11" s="21">
        <f>VLOOKUP(B11,RMS!B:E,4,FALSE)</f>
        <v>107779.055421368</v>
      </c>
      <c r="K11" s="22">
        <f t="shared" si="1"/>
        <v>-5.5900854989886284E-2</v>
      </c>
      <c r="L11" s="22">
        <f t="shared" si="2"/>
        <v>1.2786320003215224E-3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741117.35609999998</v>
      </c>
      <c r="F12" s="25">
        <f>RA!I16</f>
        <v>49747.0622</v>
      </c>
      <c r="G12" s="16">
        <f t="shared" si="0"/>
        <v>691370.29389999993</v>
      </c>
      <c r="H12" s="27">
        <f>RA!J16</f>
        <v>6.7124405858992704</v>
      </c>
      <c r="I12" s="20">
        <f>VLOOKUP(B12,RMS!B:D,3,FALSE)</f>
        <v>741117.19180000003</v>
      </c>
      <c r="J12" s="21">
        <f>VLOOKUP(B12,RMS!B:E,4,FALSE)</f>
        <v>691370.29390000005</v>
      </c>
      <c r="K12" s="22">
        <f t="shared" si="1"/>
        <v>0.16429999994579703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542347.94099999999</v>
      </c>
      <c r="F13" s="25">
        <f>RA!I17</f>
        <v>34852.975299999998</v>
      </c>
      <c r="G13" s="16">
        <f t="shared" si="0"/>
        <v>507494.9657</v>
      </c>
      <c r="H13" s="27">
        <f>RA!J17</f>
        <v>6.4263128271007899</v>
      </c>
      <c r="I13" s="20">
        <f>VLOOKUP(B13,RMS!B:D,3,FALSE)</f>
        <v>542347.97787521395</v>
      </c>
      <c r="J13" s="21">
        <f>VLOOKUP(B13,RMS!B:E,4,FALSE)</f>
        <v>507494.96708888898</v>
      </c>
      <c r="K13" s="22">
        <f t="shared" si="1"/>
        <v>-3.6875213962048292E-2</v>
      </c>
      <c r="L13" s="22">
        <f t="shared" si="2"/>
        <v>-1.3888889807276428E-3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1636341.7918</v>
      </c>
      <c r="F14" s="25">
        <f>RA!I18</f>
        <v>219429.1453</v>
      </c>
      <c r="G14" s="16">
        <f t="shared" si="0"/>
        <v>1416912.6465</v>
      </c>
      <c r="H14" s="27">
        <f>RA!J18</f>
        <v>13.409737892144401</v>
      </c>
      <c r="I14" s="20">
        <f>VLOOKUP(B14,RMS!B:D,3,FALSE)</f>
        <v>1636341.70997521</v>
      </c>
      <c r="J14" s="21">
        <f>VLOOKUP(B14,RMS!B:E,4,FALSE)</f>
        <v>1416912.6381504301</v>
      </c>
      <c r="K14" s="22">
        <f t="shared" si="1"/>
        <v>8.1824789987877011E-2</v>
      </c>
      <c r="L14" s="22">
        <f t="shared" si="2"/>
        <v>8.3495699800550938E-3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602819.42509999999</v>
      </c>
      <c r="F15" s="25">
        <f>RA!I19</f>
        <v>52968.9421</v>
      </c>
      <c r="G15" s="16">
        <f t="shared" si="0"/>
        <v>549850.48300000001</v>
      </c>
      <c r="H15" s="27">
        <f>RA!J19</f>
        <v>8.7868671602964898</v>
      </c>
      <c r="I15" s="20">
        <f>VLOOKUP(B15,RMS!B:D,3,FALSE)</f>
        <v>602819.37630598305</v>
      </c>
      <c r="J15" s="21">
        <f>VLOOKUP(B15,RMS!B:E,4,FALSE)</f>
        <v>549850.482037607</v>
      </c>
      <c r="K15" s="22">
        <f t="shared" si="1"/>
        <v>4.8794016940519214E-2</v>
      </c>
      <c r="L15" s="22">
        <f t="shared" si="2"/>
        <v>9.6239300910383463E-4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1203000.1906000001</v>
      </c>
      <c r="F16" s="25">
        <f>RA!I20</f>
        <v>63915.003599999996</v>
      </c>
      <c r="G16" s="16">
        <f t="shared" si="0"/>
        <v>1139085.1870000002</v>
      </c>
      <c r="H16" s="27">
        <f>RA!J20</f>
        <v>5.3129670385274199</v>
      </c>
      <c r="I16" s="20">
        <f>VLOOKUP(B16,RMS!B:D,3,FALSE)</f>
        <v>1203000.2209000001</v>
      </c>
      <c r="J16" s="21">
        <f>VLOOKUP(B16,RMS!B:E,4,FALSE)</f>
        <v>1139085.1869999999</v>
      </c>
      <c r="K16" s="22">
        <f t="shared" si="1"/>
        <v>-3.0299999983981252E-2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345287.99589999998</v>
      </c>
      <c r="F17" s="25">
        <f>RA!I21</f>
        <v>51668.605799999998</v>
      </c>
      <c r="G17" s="16">
        <f t="shared" si="0"/>
        <v>293619.39009999996</v>
      </c>
      <c r="H17" s="27">
        <f>RA!J21</f>
        <v>14.963916039225399</v>
      </c>
      <c r="I17" s="20">
        <f>VLOOKUP(B17,RMS!B:D,3,FALSE)</f>
        <v>345287.70889389602</v>
      </c>
      <c r="J17" s="21">
        <f>VLOOKUP(B17,RMS!B:E,4,FALSE)</f>
        <v>293619.38992042199</v>
      </c>
      <c r="K17" s="22">
        <f t="shared" si="1"/>
        <v>0.28700610395753756</v>
      </c>
      <c r="L17" s="22">
        <f t="shared" si="2"/>
        <v>1.7957796808332205E-4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987728.80009999999</v>
      </c>
      <c r="F18" s="25">
        <f>RA!I22</f>
        <v>111147.06789999999</v>
      </c>
      <c r="G18" s="16">
        <f t="shared" si="0"/>
        <v>876581.73219999997</v>
      </c>
      <c r="H18" s="27">
        <f>RA!J22</f>
        <v>11.2527920506871</v>
      </c>
      <c r="I18" s="20">
        <f>VLOOKUP(B18,RMS!B:D,3,FALSE)</f>
        <v>987728.89334867301</v>
      </c>
      <c r="J18" s="21">
        <f>VLOOKUP(B18,RMS!B:E,4,FALSE)</f>
        <v>876581.730866372</v>
      </c>
      <c r="K18" s="22">
        <f t="shared" si="1"/>
        <v>-9.324867301620543E-2</v>
      </c>
      <c r="L18" s="22">
        <f t="shared" si="2"/>
        <v>1.3336279662325978E-3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3265607.9271</v>
      </c>
      <c r="F19" s="25">
        <f>RA!I23</f>
        <v>189477.69279999999</v>
      </c>
      <c r="G19" s="16">
        <f t="shared" si="0"/>
        <v>3076130.2343000001</v>
      </c>
      <c r="H19" s="27">
        <f>RA!J23</f>
        <v>5.8022180564788197</v>
      </c>
      <c r="I19" s="20">
        <f>VLOOKUP(B19,RMS!B:D,3,FALSE)</f>
        <v>3265609.0252239299</v>
      </c>
      <c r="J19" s="21">
        <f>VLOOKUP(B19,RMS!B:E,4,FALSE)</f>
        <v>3076130.2673589699</v>
      </c>
      <c r="K19" s="22">
        <f t="shared" si="1"/>
        <v>-1.0981239299289882</v>
      </c>
      <c r="L19" s="22">
        <f t="shared" si="2"/>
        <v>-3.3058969769626856E-2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294709.14380000002</v>
      </c>
      <c r="F20" s="25">
        <f>RA!I24</f>
        <v>48583.448900000003</v>
      </c>
      <c r="G20" s="16">
        <f t="shared" si="0"/>
        <v>246125.6949</v>
      </c>
      <c r="H20" s="27">
        <f>RA!J24</f>
        <v>16.485219383953201</v>
      </c>
      <c r="I20" s="20">
        <f>VLOOKUP(B20,RMS!B:D,3,FALSE)</f>
        <v>294709.17626732501</v>
      </c>
      <c r="J20" s="21">
        <f>VLOOKUP(B20,RMS!B:E,4,FALSE)</f>
        <v>246125.69999696701</v>
      </c>
      <c r="K20" s="22">
        <f t="shared" si="1"/>
        <v>-3.2467324985191226E-2</v>
      </c>
      <c r="L20" s="22">
        <f t="shared" si="2"/>
        <v>-5.0969670119229704E-3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260002.3199</v>
      </c>
      <c r="F21" s="25">
        <f>RA!I25</f>
        <v>26011.118299999998</v>
      </c>
      <c r="G21" s="16">
        <f t="shared" si="0"/>
        <v>233991.2016</v>
      </c>
      <c r="H21" s="27">
        <f>RA!J25</f>
        <v>10.004187004948299</v>
      </c>
      <c r="I21" s="20">
        <f>VLOOKUP(B21,RMS!B:D,3,FALSE)</f>
        <v>260002.316591037</v>
      </c>
      <c r="J21" s="21">
        <f>VLOOKUP(B21,RMS!B:E,4,FALSE)</f>
        <v>233991.21203157699</v>
      </c>
      <c r="K21" s="22">
        <f t="shared" si="1"/>
        <v>3.3089630014728755E-3</v>
      </c>
      <c r="L21" s="22">
        <f t="shared" si="2"/>
        <v>-1.0431576985865831E-2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421934.83370000002</v>
      </c>
      <c r="F22" s="25">
        <f>RA!I26</f>
        <v>92607.274399999995</v>
      </c>
      <c r="G22" s="16">
        <f t="shared" si="0"/>
        <v>329327.55930000002</v>
      </c>
      <c r="H22" s="27">
        <f>RA!J26</f>
        <v>21.948241056069001</v>
      </c>
      <c r="I22" s="20">
        <f>VLOOKUP(B22,RMS!B:D,3,FALSE)</f>
        <v>421934.81866158399</v>
      </c>
      <c r="J22" s="21">
        <f>VLOOKUP(B22,RMS!B:E,4,FALSE)</f>
        <v>329327.594195218</v>
      </c>
      <c r="K22" s="22">
        <f t="shared" si="1"/>
        <v>1.5038416022434831E-2</v>
      </c>
      <c r="L22" s="22">
        <f t="shared" si="2"/>
        <v>-3.4895217977464199E-2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211165.00640000001</v>
      </c>
      <c r="F23" s="25">
        <f>RA!I27</f>
        <v>63444.940499999997</v>
      </c>
      <c r="G23" s="16">
        <f t="shared" si="0"/>
        <v>147720.06590000002</v>
      </c>
      <c r="H23" s="27">
        <f>RA!J27</f>
        <v>30.045196210123599</v>
      </c>
      <c r="I23" s="20">
        <f>VLOOKUP(B23,RMS!B:D,3,FALSE)</f>
        <v>211164.97619155899</v>
      </c>
      <c r="J23" s="21">
        <f>VLOOKUP(B23,RMS!B:E,4,FALSE)</f>
        <v>147720.06803422401</v>
      </c>
      <c r="K23" s="22">
        <f t="shared" si="1"/>
        <v>3.0208441021386534E-2</v>
      </c>
      <c r="L23" s="22">
        <f t="shared" si="2"/>
        <v>-2.1342239924706519E-3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978578.73699999996</v>
      </c>
      <c r="F24" s="25">
        <f>RA!I28</f>
        <v>44289.591099999998</v>
      </c>
      <c r="G24" s="16">
        <f t="shared" si="0"/>
        <v>934289.1459</v>
      </c>
      <c r="H24" s="27">
        <f>RA!J28</f>
        <v>4.5259098144496104</v>
      </c>
      <c r="I24" s="20">
        <f>VLOOKUP(B24,RMS!B:D,3,FALSE)</f>
        <v>978578.73729557497</v>
      </c>
      <c r="J24" s="21">
        <f>VLOOKUP(B24,RMS!B:E,4,FALSE)</f>
        <v>934289.13199775096</v>
      </c>
      <c r="K24" s="22">
        <f t="shared" si="1"/>
        <v>-2.9557500965893269E-4</v>
      </c>
      <c r="L24" s="22">
        <f t="shared" si="2"/>
        <v>1.3902249047532678E-2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609377.95959999994</v>
      </c>
      <c r="F25" s="25">
        <f>RA!I29</f>
        <v>58599.071499999998</v>
      </c>
      <c r="G25" s="16">
        <f t="shared" si="0"/>
        <v>550778.88809999998</v>
      </c>
      <c r="H25" s="27">
        <f>RA!J29</f>
        <v>9.6162111833622692</v>
      </c>
      <c r="I25" s="20">
        <f>VLOOKUP(B25,RMS!B:D,3,FALSE)</f>
        <v>609377.96075752203</v>
      </c>
      <c r="J25" s="21">
        <f>VLOOKUP(B25,RMS!B:E,4,FALSE)</f>
        <v>550778.86857637297</v>
      </c>
      <c r="K25" s="22">
        <f t="shared" si="1"/>
        <v>-1.1575220851227641E-3</v>
      </c>
      <c r="L25" s="22">
        <f t="shared" si="2"/>
        <v>1.952362700831145E-2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1051549.3740000001</v>
      </c>
      <c r="F26" s="25">
        <f>RA!I30</f>
        <v>138300.98610000001</v>
      </c>
      <c r="G26" s="16">
        <f t="shared" si="0"/>
        <v>913248.38790000009</v>
      </c>
      <c r="H26" s="27">
        <f>RA!J30</f>
        <v>13.1521152995332</v>
      </c>
      <c r="I26" s="20">
        <f>VLOOKUP(B26,RMS!B:D,3,FALSE)</f>
        <v>1051549.3566672599</v>
      </c>
      <c r="J26" s="21">
        <f>VLOOKUP(B26,RMS!B:E,4,FALSE)</f>
        <v>913248.38579812495</v>
      </c>
      <c r="K26" s="22">
        <f t="shared" si="1"/>
        <v>1.7332740128040314E-2</v>
      </c>
      <c r="L26" s="22">
        <f t="shared" si="2"/>
        <v>2.1018751431256533E-3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1189501.7371</v>
      </c>
      <c r="F27" s="25">
        <f>RA!I31</f>
        <v>37739.613700000002</v>
      </c>
      <c r="G27" s="16">
        <f t="shared" si="0"/>
        <v>1151762.1233999999</v>
      </c>
      <c r="H27" s="27">
        <f>RA!J31</f>
        <v>3.1727245554099799</v>
      </c>
      <c r="I27" s="20">
        <f>VLOOKUP(B27,RMS!B:D,3,FALSE)</f>
        <v>1189501.6898451301</v>
      </c>
      <c r="J27" s="21">
        <f>VLOOKUP(B27,RMS!B:E,4,FALSE)</f>
        <v>1151759.93101062</v>
      </c>
      <c r="K27" s="22">
        <f t="shared" si="1"/>
        <v>4.7254869947209954E-2</v>
      </c>
      <c r="L27" s="22">
        <f t="shared" si="2"/>
        <v>2.1923893799539655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123111.30839999999</v>
      </c>
      <c r="F28" s="25">
        <f>RA!I32</f>
        <v>27985.381099999999</v>
      </c>
      <c r="G28" s="16">
        <f t="shared" si="0"/>
        <v>95125.927299999996</v>
      </c>
      <c r="H28" s="27">
        <f>RA!J32</f>
        <v>22.7317713244286</v>
      </c>
      <c r="I28" s="20">
        <f>VLOOKUP(B28,RMS!B:D,3,FALSE)</f>
        <v>123111.133046706</v>
      </c>
      <c r="J28" s="21">
        <f>VLOOKUP(B28,RMS!B:E,4,FALSE)</f>
        <v>95125.9337185326</v>
      </c>
      <c r="K28" s="22">
        <f t="shared" si="1"/>
        <v>0.17535329399106558</v>
      </c>
      <c r="L28" s="22">
        <f t="shared" si="2"/>
        <v>-6.4185326045844704E-3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93.504400000000004</v>
      </c>
      <c r="F29" s="25">
        <f>RA!I33</f>
        <v>23.336600000000001</v>
      </c>
      <c r="G29" s="16">
        <f t="shared" si="0"/>
        <v>70.1678</v>
      </c>
      <c r="H29" s="27">
        <f>RA!J33</f>
        <v>24.957755998648199</v>
      </c>
      <c r="I29" s="20">
        <f>VLOOKUP(B29,RMS!B:D,3,FALSE)</f>
        <v>93.504300000000001</v>
      </c>
      <c r="J29" s="21">
        <f>VLOOKUP(B29,RMS!B:E,4,FALSE)</f>
        <v>70.1678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163038.66070000001</v>
      </c>
      <c r="F31" s="25">
        <f>RA!I35</f>
        <v>25684.007699999998</v>
      </c>
      <c r="G31" s="16">
        <f t="shared" si="0"/>
        <v>137354.65300000002</v>
      </c>
      <c r="H31" s="27">
        <f>RA!J35</f>
        <v>15.7533235305827</v>
      </c>
      <c r="I31" s="20">
        <f>VLOOKUP(B31,RMS!B:D,3,FALSE)</f>
        <v>163038.66</v>
      </c>
      <c r="J31" s="21">
        <f>VLOOKUP(B31,RMS!B:E,4,FALSE)</f>
        <v>137354.652</v>
      </c>
      <c r="K31" s="22">
        <f t="shared" si="1"/>
        <v>7.0000000414438546E-4</v>
      </c>
      <c r="L31" s="22">
        <f t="shared" si="2"/>
        <v>1.0000000183936208E-3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422026.06949999998</v>
      </c>
      <c r="F35" s="25">
        <f>RA!I39</f>
        <v>19916.8141</v>
      </c>
      <c r="G35" s="16">
        <f t="shared" si="0"/>
        <v>402109.25539999997</v>
      </c>
      <c r="H35" s="27">
        <f>RA!J39</f>
        <v>4.7193326525057202</v>
      </c>
      <c r="I35" s="20">
        <f>VLOOKUP(B35,RMS!B:D,3,FALSE)</f>
        <v>422026.06837606803</v>
      </c>
      <c r="J35" s="21">
        <f>VLOOKUP(B35,RMS!B:E,4,FALSE)</f>
        <v>402109.25384615402</v>
      </c>
      <c r="K35" s="22">
        <f t="shared" si="1"/>
        <v>1.1239319574087858E-3</v>
      </c>
      <c r="L35" s="22">
        <f t="shared" si="2"/>
        <v>1.5538459410890937E-3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462319.7488</v>
      </c>
      <c r="F36" s="25">
        <f>RA!I40</f>
        <v>24058.103999999999</v>
      </c>
      <c r="G36" s="16">
        <f t="shared" si="0"/>
        <v>438261.64480000001</v>
      </c>
      <c r="H36" s="27">
        <f>RA!J40</f>
        <v>5.2037802976068797</v>
      </c>
      <c r="I36" s="20">
        <f>VLOOKUP(B36,RMS!B:D,3,FALSE)</f>
        <v>462319.73970341898</v>
      </c>
      <c r="J36" s="21">
        <f>VLOOKUP(B36,RMS!B:E,4,FALSE)</f>
        <v>438261.64939914498</v>
      </c>
      <c r="K36" s="22">
        <f t="shared" si="1"/>
        <v>9.0965810231864452E-3</v>
      </c>
      <c r="L36" s="22">
        <f t="shared" si="2"/>
        <v>-4.5991449733264744E-3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22851.284100000001</v>
      </c>
      <c r="F39" s="25">
        <f>RA!I43</f>
        <v>2340.1999999999998</v>
      </c>
      <c r="G39" s="16">
        <f t="shared" si="0"/>
        <v>20511.0841</v>
      </c>
      <c r="H39" s="27">
        <f>RA!J43</f>
        <v>10.240999979515401</v>
      </c>
      <c r="I39" s="20">
        <f>VLOOKUP(B39,RMS!B:D,3,FALSE)</f>
        <v>22851.283866575901</v>
      </c>
      <c r="J39" s="21">
        <f>VLOOKUP(B39,RMS!B:E,4,FALSE)</f>
        <v>20511.083881703398</v>
      </c>
      <c r="K39" s="22">
        <f t="shared" si="1"/>
        <v>2.3342409986071289E-4</v>
      </c>
      <c r="L39" s="22">
        <f t="shared" si="2"/>
        <v>2.1829660181538202E-4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4" width="11.5" style="29" bestFit="1" customWidth="1"/>
    <col min="5" max="5" width="12.25" style="29" bestFit="1" customWidth="1"/>
    <col min="6" max="6" width="17.5" style="29" bestFit="1" customWidth="1"/>
    <col min="7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14.375" style="29" bestFit="1" customWidth="1"/>
    <col min="17" max="17" width="16.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1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1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2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3"/>
      <c r="B5" s="34"/>
      <c r="C5" s="35"/>
      <c r="D5" s="36" t="s">
        <v>0</v>
      </c>
      <c r="E5" s="36" t="s">
        <v>67</v>
      </c>
      <c r="F5" s="36" t="s">
        <v>68</v>
      </c>
      <c r="G5" s="36" t="s">
        <v>56</v>
      </c>
      <c r="H5" s="36" t="s">
        <v>57</v>
      </c>
      <c r="I5" s="36" t="s">
        <v>1</v>
      </c>
      <c r="J5" s="36" t="s">
        <v>2</v>
      </c>
      <c r="K5" s="36" t="s">
        <v>58</v>
      </c>
      <c r="L5" s="36" t="s">
        <v>59</v>
      </c>
      <c r="M5" s="36" t="s">
        <v>60</v>
      </c>
      <c r="N5" s="36" t="s">
        <v>61</v>
      </c>
      <c r="O5" s="36" t="s">
        <v>62</v>
      </c>
      <c r="P5" s="36" t="s">
        <v>69</v>
      </c>
      <c r="Q5" s="36" t="s">
        <v>70</v>
      </c>
      <c r="R5" s="36" t="s">
        <v>63</v>
      </c>
      <c r="S5" s="36" t="s">
        <v>64</v>
      </c>
      <c r="T5" s="36" t="s">
        <v>65</v>
      </c>
      <c r="U5" s="37" t="s">
        <v>66</v>
      </c>
    </row>
    <row r="6" spans="1:23" ht="12" thickBot="1">
      <c r="A6" s="38" t="s">
        <v>3</v>
      </c>
      <c r="B6" s="65" t="s">
        <v>71</v>
      </c>
      <c r="C6" s="66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3" ht="12" thickBot="1">
      <c r="A7" s="67" t="s">
        <v>72</v>
      </c>
      <c r="B7" s="68"/>
      <c r="C7" s="69"/>
      <c r="D7" s="40">
        <v>17325685.760499999</v>
      </c>
      <c r="E7" s="40">
        <v>27109312</v>
      </c>
      <c r="F7" s="41">
        <v>63.910459109032303</v>
      </c>
      <c r="G7" s="40">
        <v>21673820.171</v>
      </c>
      <c r="H7" s="41">
        <v>-20.061689061709099</v>
      </c>
      <c r="I7" s="40">
        <v>1771736.702</v>
      </c>
      <c r="J7" s="41">
        <v>10.226069700740499</v>
      </c>
      <c r="K7" s="40">
        <v>2891949.1856</v>
      </c>
      <c r="L7" s="41">
        <v>13.343052414310799</v>
      </c>
      <c r="M7" s="41">
        <v>-0.387355521036787</v>
      </c>
      <c r="N7" s="40">
        <v>521491619.19749999</v>
      </c>
      <c r="O7" s="40">
        <v>4748769418.0256004</v>
      </c>
      <c r="P7" s="40">
        <v>909576</v>
      </c>
      <c r="Q7" s="40">
        <v>1108610</v>
      </c>
      <c r="R7" s="41">
        <v>-17.953473268326999</v>
      </c>
      <c r="S7" s="40">
        <v>19.048090275579</v>
      </c>
      <c r="T7" s="40">
        <v>18.877456761710601</v>
      </c>
      <c r="U7" s="42">
        <v>0.89580378609978994</v>
      </c>
    </row>
    <row r="8" spans="1:23" ht="12" thickBot="1">
      <c r="A8" s="70" t="s">
        <v>73</v>
      </c>
      <c r="B8" s="60" t="s">
        <v>6</v>
      </c>
      <c r="C8" s="61"/>
      <c r="D8" s="43">
        <v>614086.9952</v>
      </c>
      <c r="E8" s="43">
        <v>798261</v>
      </c>
      <c r="F8" s="44">
        <v>76.928096850528902</v>
      </c>
      <c r="G8" s="43">
        <v>654189.90630000003</v>
      </c>
      <c r="H8" s="44">
        <v>-6.1301635371930496</v>
      </c>
      <c r="I8" s="43">
        <v>177242.4779</v>
      </c>
      <c r="J8" s="44">
        <v>28.862763628836401</v>
      </c>
      <c r="K8" s="43">
        <v>132724.15909999999</v>
      </c>
      <c r="L8" s="44">
        <v>20.288322675393701</v>
      </c>
      <c r="M8" s="44">
        <v>0.33541985951825098</v>
      </c>
      <c r="N8" s="43">
        <v>18801994.688499998</v>
      </c>
      <c r="O8" s="43">
        <v>165701430.8188</v>
      </c>
      <c r="P8" s="43">
        <v>21204</v>
      </c>
      <c r="Q8" s="43">
        <v>25764</v>
      </c>
      <c r="R8" s="44">
        <v>-17.699115044247801</v>
      </c>
      <c r="S8" s="43">
        <v>28.960903376721401</v>
      </c>
      <c r="T8" s="43">
        <v>27.568658251824299</v>
      </c>
      <c r="U8" s="45">
        <v>4.8073263005193496</v>
      </c>
    </row>
    <row r="9" spans="1:23" ht="12" thickBot="1">
      <c r="A9" s="71"/>
      <c r="B9" s="60" t="s">
        <v>7</v>
      </c>
      <c r="C9" s="61"/>
      <c r="D9" s="43">
        <v>71992.305999999997</v>
      </c>
      <c r="E9" s="43">
        <v>161452</v>
      </c>
      <c r="F9" s="44">
        <v>44.590532170552201</v>
      </c>
      <c r="G9" s="43">
        <v>83981.142500000002</v>
      </c>
      <c r="H9" s="44">
        <v>-14.275629198542999</v>
      </c>
      <c r="I9" s="43">
        <v>15650.423199999999</v>
      </c>
      <c r="J9" s="44">
        <v>21.7390219449284</v>
      </c>
      <c r="K9" s="43">
        <v>16814.0651</v>
      </c>
      <c r="L9" s="44">
        <v>20.021238815606701</v>
      </c>
      <c r="M9" s="44">
        <v>-6.9206458585674993E-2</v>
      </c>
      <c r="N9" s="43">
        <v>3224215.5177000002</v>
      </c>
      <c r="O9" s="43">
        <v>31784201.057599999</v>
      </c>
      <c r="P9" s="43">
        <v>4733</v>
      </c>
      <c r="Q9" s="43">
        <v>7736</v>
      </c>
      <c r="R9" s="44">
        <v>-38.8185108583247</v>
      </c>
      <c r="S9" s="43">
        <v>15.2107132896683</v>
      </c>
      <c r="T9" s="43">
        <v>15.0689656153051</v>
      </c>
      <c r="U9" s="45">
        <v>0.93189367036125204</v>
      </c>
    </row>
    <row r="10" spans="1:23" ht="12" thickBot="1">
      <c r="A10" s="71"/>
      <c r="B10" s="60" t="s">
        <v>8</v>
      </c>
      <c r="C10" s="61"/>
      <c r="D10" s="43">
        <v>114488.7656</v>
      </c>
      <c r="E10" s="43">
        <v>169774</v>
      </c>
      <c r="F10" s="44">
        <v>67.435982894907397</v>
      </c>
      <c r="G10" s="43">
        <v>117675.93919999999</v>
      </c>
      <c r="H10" s="44">
        <v>-2.7084326852774301</v>
      </c>
      <c r="I10" s="43">
        <v>18355.478299999999</v>
      </c>
      <c r="J10" s="44">
        <v>16.0325584818778</v>
      </c>
      <c r="K10" s="43">
        <v>31603.752199999999</v>
      </c>
      <c r="L10" s="44">
        <v>26.856596526743498</v>
      </c>
      <c r="M10" s="44">
        <v>-0.41919939810184897</v>
      </c>
      <c r="N10" s="43">
        <v>3633541.7958</v>
      </c>
      <c r="O10" s="43">
        <v>43402195.599200003</v>
      </c>
      <c r="P10" s="43">
        <v>83928</v>
      </c>
      <c r="Q10" s="43">
        <v>99954</v>
      </c>
      <c r="R10" s="44">
        <v>-16.033375352662201</v>
      </c>
      <c r="S10" s="43">
        <v>1.3641307501668101</v>
      </c>
      <c r="T10" s="43">
        <v>1.5840324839426101</v>
      </c>
      <c r="U10" s="45">
        <v>-16.120282733082199</v>
      </c>
    </row>
    <row r="11" spans="1:23" ht="12" thickBot="1">
      <c r="A11" s="71"/>
      <c r="B11" s="60" t="s">
        <v>9</v>
      </c>
      <c r="C11" s="61"/>
      <c r="D11" s="43">
        <v>40199.3537</v>
      </c>
      <c r="E11" s="43">
        <v>65661</v>
      </c>
      <c r="F11" s="44">
        <v>61.222573064680702</v>
      </c>
      <c r="G11" s="43">
        <v>42183.549500000001</v>
      </c>
      <c r="H11" s="44">
        <v>-4.7037193965860897</v>
      </c>
      <c r="I11" s="43">
        <v>7936.7204000000002</v>
      </c>
      <c r="J11" s="44">
        <v>19.743402989088398</v>
      </c>
      <c r="K11" s="43">
        <v>9484.2013999999999</v>
      </c>
      <c r="L11" s="44">
        <v>22.483175343032698</v>
      </c>
      <c r="M11" s="44">
        <v>-0.16316408042536901</v>
      </c>
      <c r="N11" s="43">
        <v>1456927.2235999999</v>
      </c>
      <c r="O11" s="43">
        <v>15334878.5009</v>
      </c>
      <c r="P11" s="43">
        <v>2250</v>
      </c>
      <c r="Q11" s="43">
        <v>2954</v>
      </c>
      <c r="R11" s="44">
        <v>-23.832092078537599</v>
      </c>
      <c r="S11" s="43">
        <v>17.866379422222199</v>
      </c>
      <c r="T11" s="43">
        <v>17.925265233581602</v>
      </c>
      <c r="U11" s="45">
        <v>-0.32959006392821799</v>
      </c>
    </row>
    <row r="12" spans="1:23" ht="12" thickBot="1">
      <c r="A12" s="71"/>
      <c r="B12" s="60" t="s">
        <v>10</v>
      </c>
      <c r="C12" s="61"/>
      <c r="D12" s="43">
        <v>277989.00770000002</v>
      </c>
      <c r="E12" s="43">
        <v>297566</v>
      </c>
      <c r="F12" s="44">
        <v>93.420957938743001</v>
      </c>
      <c r="G12" s="43">
        <v>258120.72889999999</v>
      </c>
      <c r="H12" s="44">
        <v>7.6972813786285501</v>
      </c>
      <c r="I12" s="43">
        <v>10064.5861</v>
      </c>
      <c r="J12" s="44">
        <v>3.6204978690601699</v>
      </c>
      <c r="K12" s="43">
        <v>24789.976900000001</v>
      </c>
      <c r="L12" s="44">
        <v>9.6040240571318201</v>
      </c>
      <c r="M12" s="44">
        <v>-0.59400582983197503</v>
      </c>
      <c r="N12" s="43">
        <v>5940743.8030000003</v>
      </c>
      <c r="O12" s="43">
        <v>55446606.767200001</v>
      </c>
      <c r="P12" s="43">
        <v>2317</v>
      </c>
      <c r="Q12" s="43">
        <v>2828</v>
      </c>
      <c r="R12" s="44">
        <v>-18.069306930693099</v>
      </c>
      <c r="S12" s="43">
        <v>119.977992101856</v>
      </c>
      <c r="T12" s="43">
        <v>118.159015417256</v>
      </c>
      <c r="U12" s="45">
        <v>1.5160919538106901</v>
      </c>
    </row>
    <row r="13" spans="1:23" ht="12" thickBot="1">
      <c r="A13" s="71"/>
      <c r="B13" s="60" t="s">
        <v>11</v>
      </c>
      <c r="C13" s="61"/>
      <c r="D13" s="43">
        <v>303900.4621</v>
      </c>
      <c r="E13" s="43">
        <v>420579</v>
      </c>
      <c r="F13" s="44">
        <v>72.2576405621774</v>
      </c>
      <c r="G13" s="43">
        <v>291967.8799</v>
      </c>
      <c r="H13" s="44">
        <v>4.0869503193594197</v>
      </c>
      <c r="I13" s="43">
        <v>74142.872900000002</v>
      </c>
      <c r="J13" s="44">
        <v>24.3970912013957</v>
      </c>
      <c r="K13" s="43">
        <v>81406.618300000002</v>
      </c>
      <c r="L13" s="44">
        <v>27.882045904461101</v>
      </c>
      <c r="M13" s="44">
        <v>-8.9227946715974005E-2</v>
      </c>
      <c r="N13" s="43">
        <v>8404516.5208000001</v>
      </c>
      <c r="O13" s="43">
        <v>86067163.787499994</v>
      </c>
      <c r="P13" s="43">
        <v>11307</v>
      </c>
      <c r="Q13" s="43">
        <v>13790</v>
      </c>
      <c r="R13" s="44">
        <v>-18.005801305293701</v>
      </c>
      <c r="S13" s="43">
        <v>26.8771966127178</v>
      </c>
      <c r="T13" s="43">
        <v>26.5509806526468</v>
      </c>
      <c r="U13" s="45">
        <v>1.21372762483934</v>
      </c>
    </row>
    <row r="14" spans="1:23" ht="12" thickBot="1">
      <c r="A14" s="71"/>
      <c r="B14" s="60" t="s">
        <v>12</v>
      </c>
      <c r="C14" s="61"/>
      <c r="D14" s="43">
        <v>223740.32620000001</v>
      </c>
      <c r="E14" s="43">
        <v>320749</v>
      </c>
      <c r="F14" s="44">
        <v>69.755580282401496</v>
      </c>
      <c r="G14" s="43">
        <v>161154.82519999999</v>
      </c>
      <c r="H14" s="44">
        <v>38.835635806950698</v>
      </c>
      <c r="I14" s="43">
        <v>48555.387999999999</v>
      </c>
      <c r="J14" s="44">
        <v>21.701670335725101</v>
      </c>
      <c r="K14" s="43">
        <v>28070.165300000001</v>
      </c>
      <c r="L14" s="44">
        <v>17.4181351784929</v>
      </c>
      <c r="M14" s="44">
        <v>0.72978632227719697</v>
      </c>
      <c r="N14" s="43">
        <v>5187453.6401000004</v>
      </c>
      <c r="O14" s="43">
        <v>44635690.139600001</v>
      </c>
      <c r="P14" s="43">
        <v>2678</v>
      </c>
      <c r="Q14" s="43">
        <v>3362</v>
      </c>
      <c r="R14" s="44">
        <v>-20.345032718619901</v>
      </c>
      <c r="S14" s="43">
        <v>83.547545257655003</v>
      </c>
      <c r="T14" s="43">
        <v>71.475579773944105</v>
      </c>
      <c r="U14" s="45">
        <v>14.449216247445399</v>
      </c>
    </row>
    <row r="15" spans="1:23" ht="12" thickBot="1">
      <c r="A15" s="71"/>
      <c r="B15" s="60" t="s">
        <v>13</v>
      </c>
      <c r="C15" s="61"/>
      <c r="D15" s="43">
        <v>144777.4289</v>
      </c>
      <c r="E15" s="43">
        <v>185369</v>
      </c>
      <c r="F15" s="44">
        <v>78.102287275650198</v>
      </c>
      <c r="G15" s="43">
        <v>91119.89</v>
      </c>
      <c r="H15" s="44">
        <v>58.886746790409902</v>
      </c>
      <c r="I15" s="43">
        <v>36998.372199999998</v>
      </c>
      <c r="J15" s="44">
        <v>25.555345526653401</v>
      </c>
      <c r="K15" s="43">
        <v>17726.092199999999</v>
      </c>
      <c r="L15" s="44">
        <v>19.453592623959501</v>
      </c>
      <c r="M15" s="44">
        <v>1.0872266590151201</v>
      </c>
      <c r="N15" s="43">
        <v>2962596.4492000001</v>
      </c>
      <c r="O15" s="43">
        <v>27579439.7513</v>
      </c>
      <c r="P15" s="43">
        <v>3673</v>
      </c>
      <c r="Q15" s="43">
        <v>4988</v>
      </c>
      <c r="R15" s="44">
        <v>-26.363271852445902</v>
      </c>
      <c r="S15" s="43">
        <v>39.416669997277403</v>
      </c>
      <c r="T15" s="43">
        <v>36.748797694466703</v>
      </c>
      <c r="U15" s="45">
        <v>6.76838581999694</v>
      </c>
    </row>
    <row r="16" spans="1:23" ht="12" thickBot="1">
      <c r="A16" s="71"/>
      <c r="B16" s="60" t="s">
        <v>14</v>
      </c>
      <c r="C16" s="61"/>
      <c r="D16" s="43">
        <v>741117.35609999998</v>
      </c>
      <c r="E16" s="43">
        <v>1224618</v>
      </c>
      <c r="F16" s="44">
        <v>60.5182478209531</v>
      </c>
      <c r="G16" s="43">
        <v>1056506.0112999999</v>
      </c>
      <c r="H16" s="44">
        <v>-29.8520454996677</v>
      </c>
      <c r="I16" s="43">
        <v>49747.0622</v>
      </c>
      <c r="J16" s="44">
        <v>6.7124405858992704</v>
      </c>
      <c r="K16" s="43">
        <v>73959.845700000005</v>
      </c>
      <c r="L16" s="44">
        <v>7.0004188247821304</v>
      </c>
      <c r="M16" s="44">
        <v>-0.327377420420984</v>
      </c>
      <c r="N16" s="43">
        <v>26668953.859200001</v>
      </c>
      <c r="O16" s="43">
        <v>236029460.8628</v>
      </c>
      <c r="P16" s="43">
        <v>47291</v>
      </c>
      <c r="Q16" s="43">
        <v>57093</v>
      </c>
      <c r="R16" s="44">
        <v>-17.168479498362299</v>
      </c>
      <c r="S16" s="43">
        <v>15.671424924404199</v>
      </c>
      <c r="T16" s="43">
        <v>14.9479835689139</v>
      </c>
      <c r="U16" s="45">
        <v>4.6163087210006699</v>
      </c>
    </row>
    <row r="17" spans="1:21" ht="12" thickBot="1">
      <c r="A17" s="71"/>
      <c r="B17" s="60" t="s">
        <v>15</v>
      </c>
      <c r="C17" s="61"/>
      <c r="D17" s="43">
        <v>542347.94099999999</v>
      </c>
      <c r="E17" s="43">
        <v>1652875</v>
      </c>
      <c r="F17" s="44">
        <v>32.812399062239997</v>
      </c>
      <c r="G17" s="43">
        <v>4052397.4613999999</v>
      </c>
      <c r="H17" s="44">
        <v>-86.6166153205359</v>
      </c>
      <c r="I17" s="43">
        <v>34852.975299999998</v>
      </c>
      <c r="J17" s="44">
        <v>6.4263128271007899</v>
      </c>
      <c r="K17" s="43">
        <v>732649.82330000005</v>
      </c>
      <c r="L17" s="44">
        <v>18.079416697859799</v>
      </c>
      <c r="M17" s="44">
        <v>-0.95242887639962104</v>
      </c>
      <c r="N17" s="43">
        <v>42606882.772799999</v>
      </c>
      <c r="O17" s="43">
        <v>228904859.01730001</v>
      </c>
      <c r="P17" s="43">
        <v>11381</v>
      </c>
      <c r="Q17" s="43">
        <v>12087</v>
      </c>
      <c r="R17" s="44">
        <v>-5.84098618350294</v>
      </c>
      <c r="S17" s="43">
        <v>47.653803795800002</v>
      </c>
      <c r="T17" s="43">
        <v>46.580983957971398</v>
      </c>
      <c r="U17" s="45">
        <v>2.25127849693963</v>
      </c>
    </row>
    <row r="18" spans="1:21" ht="12" thickBot="1">
      <c r="A18" s="71"/>
      <c r="B18" s="60" t="s">
        <v>16</v>
      </c>
      <c r="C18" s="61"/>
      <c r="D18" s="43">
        <v>1636341.7918</v>
      </c>
      <c r="E18" s="43">
        <v>2279308</v>
      </c>
      <c r="F18" s="44">
        <v>71.791166081986304</v>
      </c>
      <c r="G18" s="43">
        <v>1745434.6639</v>
      </c>
      <c r="H18" s="44">
        <v>-6.25018365661668</v>
      </c>
      <c r="I18" s="43">
        <v>219429.1453</v>
      </c>
      <c r="J18" s="44">
        <v>13.409737892144401</v>
      </c>
      <c r="K18" s="43">
        <v>265332.36060000001</v>
      </c>
      <c r="L18" s="44">
        <v>15.2015063117368</v>
      </c>
      <c r="M18" s="44">
        <v>-0.173002701955383</v>
      </c>
      <c r="N18" s="43">
        <v>45157682.645099998</v>
      </c>
      <c r="O18" s="43">
        <v>557338477.07149994</v>
      </c>
      <c r="P18" s="43">
        <v>80047</v>
      </c>
      <c r="Q18" s="43">
        <v>102483</v>
      </c>
      <c r="R18" s="44">
        <v>-21.892411424333801</v>
      </c>
      <c r="S18" s="43">
        <v>20.442262568241201</v>
      </c>
      <c r="T18" s="43">
        <v>18.555733033771499</v>
      </c>
      <c r="U18" s="45">
        <v>9.2285750081333493</v>
      </c>
    </row>
    <row r="19" spans="1:21" ht="12" thickBot="1">
      <c r="A19" s="71"/>
      <c r="B19" s="60" t="s">
        <v>17</v>
      </c>
      <c r="C19" s="61"/>
      <c r="D19" s="43">
        <v>602819.42509999999</v>
      </c>
      <c r="E19" s="43">
        <v>904662</v>
      </c>
      <c r="F19" s="44">
        <v>66.634768023858697</v>
      </c>
      <c r="G19" s="43">
        <v>761902.79110000003</v>
      </c>
      <c r="H19" s="44">
        <v>-20.879745796746999</v>
      </c>
      <c r="I19" s="43">
        <v>52968.9421</v>
      </c>
      <c r="J19" s="44">
        <v>8.7868671602964898</v>
      </c>
      <c r="K19" s="43">
        <v>93601.278300000005</v>
      </c>
      <c r="L19" s="44">
        <v>12.285199554770299</v>
      </c>
      <c r="M19" s="44">
        <v>-0.43410022745383797</v>
      </c>
      <c r="N19" s="43">
        <v>19197441.080699999</v>
      </c>
      <c r="O19" s="43">
        <v>185830243.71160001</v>
      </c>
      <c r="P19" s="43">
        <v>11937</v>
      </c>
      <c r="Q19" s="43">
        <v>15104</v>
      </c>
      <c r="R19" s="44">
        <v>-20.967955508474599</v>
      </c>
      <c r="S19" s="43">
        <v>50.500077498533997</v>
      </c>
      <c r="T19" s="43">
        <v>43.781180687235199</v>
      </c>
      <c r="U19" s="45">
        <v>13.304725743230501</v>
      </c>
    </row>
    <row r="20" spans="1:21" ht="12" thickBot="1">
      <c r="A20" s="71"/>
      <c r="B20" s="60" t="s">
        <v>18</v>
      </c>
      <c r="C20" s="61"/>
      <c r="D20" s="43">
        <v>1203000.1906000001</v>
      </c>
      <c r="E20" s="43">
        <v>2465414</v>
      </c>
      <c r="F20" s="44">
        <v>48.795057974035998</v>
      </c>
      <c r="G20" s="43">
        <v>1563871.1953</v>
      </c>
      <c r="H20" s="44">
        <v>-23.075494055044199</v>
      </c>
      <c r="I20" s="43">
        <v>63915.003599999996</v>
      </c>
      <c r="J20" s="44">
        <v>5.3129670385274199</v>
      </c>
      <c r="K20" s="43">
        <v>88395.688399999999</v>
      </c>
      <c r="L20" s="44">
        <v>5.6523637410588004</v>
      </c>
      <c r="M20" s="44">
        <v>-0.27694433114454903</v>
      </c>
      <c r="N20" s="43">
        <v>34445741.903399996</v>
      </c>
      <c r="O20" s="43">
        <v>279249841.06809998</v>
      </c>
      <c r="P20" s="43">
        <v>37174</v>
      </c>
      <c r="Q20" s="43">
        <v>45337</v>
      </c>
      <c r="R20" s="44">
        <v>-18.005161347244002</v>
      </c>
      <c r="S20" s="43">
        <v>32.361332936998998</v>
      </c>
      <c r="T20" s="43">
        <v>46.2598991552154</v>
      </c>
      <c r="U20" s="45">
        <v>-42.948064732914801</v>
      </c>
    </row>
    <row r="21" spans="1:21" ht="12" thickBot="1">
      <c r="A21" s="71"/>
      <c r="B21" s="60" t="s">
        <v>19</v>
      </c>
      <c r="C21" s="61"/>
      <c r="D21" s="43">
        <v>345287.99589999998</v>
      </c>
      <c r="E21" s="43">
        <v>591292</v>
      </c>
      <c r="F21" s="44">
        <v>58.395512859974403</v>
      </c>
      <c r="G21" s="43">
        <v>445525.52779999998</v>
      </c>
      <c r="H21" s="44">
        <v>-22.4987179511288</v>
      </c>
      <c r="I21" s="43">
        <v>51668.605799999998</v>
      </c>
      <c r="J21" s="44">
        <v>14.963916039225399</v>
      </c>
      <c r="K21" s="43">
        <v>57012.407800000001</v>
      </c>
      <c r="L21" s="44">
        <v>12.7966646673484</v>
      </c>
      <c r="M21" s="44">
        <v>-9.3730508957736006E-2</v>
      </c>
      <c r="N21" s="43">
        <v>10571615.209100001</v>
      </c>
      <c r="O21" s="43">
        <v>109447517.38959999</v>
      </c>
      <c r="P21" s="43">
        <v>30321</v>
      </c>
      <c r="Q21" s="43">
        <v>37108</v>
      </c>
      <c r="R21" s="44">
        <v>-18.289856634687901</v>
      </c>
      <c r="S21" s="43">
        <v>11.3877509283995</v>
      </c>
      <c r="T21" s="43">
        <v>11.1176436752183</v>
      </c>
      <c r="U21" s="45">
        <v>2.3719104402570701</v>
      </c>
    </row>
    <row r="22" spans="1:21" ht="12" thickBot="1">
      <c r="A22" s="71"/>
      <c r="B22" s="60" t="s">
        <v>20</v>
      </c>
      <c r="C22" s="61"/>
      <c r="D22" s="43">
        <v>987728.80009999999</v>
      </c>
      <c r="E22" s="43">
        <v>1377405</v>
      </c>
      <c r="F22" s="44">
        <v>71.7093955735604</v>
      </c>
      <c r="G22" s="43">
        <v>951805.61340000003</v>
      </c>
      <c r="H22" s="44">
        <v>3.77421462893843</v>
      </c>
      <c r="I22" s="43">
        <v>111147.06789999999</v>
      </c>
      <c r="J22" s="44">
        <v>11.2527920506871</v>
      </c>
      <c r="K22" s="43">
        <v>136237.78940000001</v>
      </c>
      <c r="L22" s="44">
        <v>14.313614826596501</v>
      </c>
      <c r="M22" s="44">
        <v>-0.18416858942369199</v>
      </c>
      <c r="N22" s="43">
        <v>31102768.5913</v>
      </c>
      <c r="O22" s="43">
        <v>310978432.1965</v>
      </c>
      <c r="P22" s="43">
        <v>63264</v>
      </c>
      <c r="Q22" s="43">
        <v>78224</v>
      </c>
      <c r="R22" s="44">
        <v>-19.124565350787499</v>
      </c>
      <c r="S22" s="43">
        <v>15.612809814428401</v>
      </c>
      <c r="T22" s="43">
        <v>15.380047062282699</v>
      </c>
      <c r="U22" s="45">
        <v>1.4908447288626301</v>
      </c>
    </row>
    <row r="23" spans="1:21" ht="12" thickBot="1">
      <c r="A23" s="71"/>
      <c r="B23" s="60" t="s">
        <v>21</v>
      </c>
      <c r="C23" s="61"/>
      <c r="D23" s="43">
        <v>3265607.9271</v>
      </c>
      <c r="E23" s="43">
        <v>3310677</v>
      </c>
      <c r="F23" s="44">
        <v>98.638675023265606</v>
      </c>
      <c r="G23" s="43">
        <v>2507358.3966000001</v>
      </c>
      <c r="H23" s="44">
        <v>30.2409711961478</v>
      </c>
      <c r="I23" s="43">
        <v>189477.69279999999</v>
      </c>
      <c r="J23" s="44">
        <v>5.8022180564788197</v>
      </c>
      <c r="K23" s="43">
        <v>249603.0122</v>
      </c>
      <c r="L23" s="44">
        <v>9.9548198828880601</v>
      </c>
      <c r="M23" s="44">
        <v>-0.24088378930228299</v>
      </c>
      <c r="N23" s="43">
        <v>75834791.690599993</v>
      </c>
      <c r="O23" s="43">
        <v>676444794.84949994</v>
      </c>
      <c r="P23" s="43">
        <v>88250</v>
      </c>
      <c r="Q23" s="43">
        <v>105500</v>
      </c>
      <c r="R23" s="44">
        <v>-16.350710900473899</v>
      </c>
      <c r="S23" s="43">
        <v>37.004055831161502</v>
      </c>
      <c r="T23" s="43">
        <v>33.0901959251185</v>
      </c>
      <c r="U23" s="45">
        <v>10.576840343936301</v>
      </c>
    </row>
    <row r="24" spans="1:21" ht="12" thickBot="1">
      <c r="A24" s="71"/>
      <c r="B24" s="60" t="s">
        <v>22</v>
      </c>
      <c r="C24" s="61"/>
      <c r="D24" s="43">
        <v>294709.14380000002</v>
      </c>
      <c r="E24" s="43">
        <v>492172</v>
      </c>
      <c r="F24" s="44">
        <v>59.879299066180103</v>
      </c>
      <c r="G24" s="43">
        <v>463274.68060000002</v>
      </c>
      <c r="H24" s="44">
        <v>-36.385657118512498</v>
      </c>
      <c r="I24" s="43">
        <v>48583.448900000003</v>
      </c>
      <c r="J24" s="44">
        <v>16.485219383953201</v>
      </c>
      <c r="K24" s="43">
        <v>54324.982499999998</v>
      </c>
      <c r="L24" s="44">
        <v>11.726300783293899</v>
      </c>
      <c r="M24" s="44">
        <v>-0.10568864150117301</v>
      </c>
      <c r="N24" s="43">
        <v>9307802.8644999992</v>
      </c>
      <c r="O24" s="43">
        <v>83776065.145500004</v>
      </c>
      <c r="P24" s="43">
        <v>31845</v>
      </c>
      <c r="Q24" s="43">
        <v>37268</v>
      </c>
      <c r="R24" s="44">
        <v>-14.5513577331759</v>
      </c>
      <c r="S24" s="43">
        <v>9.2544871659601196</v>
      </c>
      <c r="T24" s="43">
        <v>9.1605311366319597</v>
      </c>
      <c r="U24" s="45">
        <v>1.0152483616136601</v>
      </c>
    </row>
    <row r="25" spans="1:21" ht="12" thickBot="1">
      <c r="A25" s="71"/>
      <c r="B25" s="60" t="s">
        <v>23</v>
      </c>
      <c r="C25" s="61"/>
      <c r="D25" s="43">
        <v>260002.3199</v>
      </c>
      <c r="E25" s="43">
        <v>400861</v>
      </c>
      <c r="F25" s="44">
        <v>64.860966744083399</v>
      </c>
      <c r="G25" s="43">
        <v>366197.58990000002</v>
      </c>
      <c r="H25" s="44">
        <v>-28.999445361996901</v>
      </c>
      <c r="I25" s="43">
        <v>26011.118299999998</v>
      </c>
      <c r="J25" s="44">
        <v>10.004187004948299</v>
      </c>
      <c r="K25" s="43">
        <v>39017.453999999998</v>
      </c>
      <c r="L25" s="44">
        <v>10.6547544484536</v>
      </c>
      <c r="M25" s="44">
        <v>-0.33334660175417902</v>
      </c>
      <c r="N25" s="43">
        <v>7559054.0110999998</v>
      </c>
      <c r="O25" s="43">
        <v>70115907.883200005</v>
      </c>
      <c r="P25" s="43">
        <v>18590</v>
      </c>
      <c r="Q25" s="43">
        <v>21589</v>
      </c>
      <c r="R25" s="44">
        <v>-13.891333549492799</v>
      </c>
      <c r="S25" s="43">
        <v>13.9861387789134</v>
      </c>
      <c r="T25" s="43">
        <v>14.2268077724767</v>
      </c>
      <c r="U25" s="45">
        <v>-1.7207679500948601</v>
      </c>
    </row>
    <row r="26" spans="1:21" ht="12" thickBot="1">
      <c r="A26" s="71"/>
      <c r="B26" s="60" t="s">
        <v>24</v>
      </c>
      <c r="C26" s="61"/>
      <c r="D26" s="43">
        <v>421934.83370000002</v>
      </c>
      <c r="E26" s="43">
        <v>640717</v>
      </c>
      <c r="F26" s="44">
        <v>65.853541220226703</v>
      </c>
      <c r="G26" s="43">
        <v>506224.8971</v>
      </c>
      <c r="H26" s="44">
        <v>-16.6507147085951</v>
      </c>
      <c r="I26" s="43">
        <v>92607.274399999995</v>
      </c>
      <c r="J26" s="44">
        <v>21.948241056069001</v>
      </c>
      <c r="K26" s="43">
        <v>90506.008400000006</v>
      </c>
      <c r="L26" s="44">
        <v>17.878616582961399</v>
      </c>
      <c r="M26" s="44">
        <v>2.3216867445013001E-2</v>
      </c>
      <c r="N26" s="43">
        <v>13221919.9329</v>
      </c>
      <c r="O26" s="43">
        <v>152516901.97870001</v>
      </c>
      <c r="P26" s="43">
        <v>32722</v>
      </c>
      <c r="Q26" s="43">
        <v>41042</v>
      </c>
      <c r="R26" s="44">
        <v>-20.271916573266399</v>
      </c>
      <c r="S26" s="43">
        <v>12.8945307041134</v>
      </c>
      <c r="T26" s="43">
        <v>13.617550175430001</v>
      </c>
      <c r="U26" s="45">
        <v>-5.60717941511402</v>
      </c>
    </row>
    <row r="27" spans="1:21" ht="12" thickBot="1">
      <c r="A27" s="71"/>
      <c r="B27" s="60" t="s">
        <v>25</v>
      </c>
      <c r="C27" s="61"/>
      <c r="D27" s="43">
        <v>211165.00640000001</v>
      </c>
      <c r="E27" s="43">
        <v>429454</v>
      </c>
      <c r="F27" s="44">
        <v>49.170576220037503</v>
      </c>
      <c r="G27" s="43">
        <v>461187.06280000001</v>
      </c>
      <c r="H27" s="44">
        <v>-54.212721163955401</v>
      </c>
      <c r="I27" s="43">
        <v>63444.940499999997</v>
      </c>
      <c r="J27" s="44">
        <v>30.045196210123599</v>
      </c>
      <c r="K27" s="43">
        <v>85410.669299999994</v>
      </c>
      <c r="L27" s="44">
        <v>18.5197452811116</v>
      </c>
      <c r="M27" s="44">
        <v>-0.25717780904920301</v>
      </c>
      <c r="N27" s="43">
        <v>8390716.2422000002</v>
      </c>
      <c r="O27" s="43">
        <v>70866806.141000003</v>
      </c>
      <c r="P27" s="43">
        <v>32532</v>
      </c>
      <c r="Q27" s="43">
        <v>42248</v>
      </c>
      <c r="R27" s="44">
        <v>-22.997538345010401</v>
      </c>
      <c r="S27" s="43">
        <v>6.4909936800688603</v>
      </c>
      <c r="T27" s="43">
        <v>6.40199006343496</v>
      </c>
      <c r="U27" s="45">
        <v>1.37118630861086</v>
      </c>
    </row>
    <row r="28" spans="1:21" ht="12" thickBot="1">
      <c r="A28" s="71"/>
      <c r="B28" s="60" t="s">
        <v>26</v>
      </c>
      <c r="C28" s="61"/>
      <c r="D28" s="43">
        <v>978578.73699999996</v>
      </c>
      <c r="E28" s="43">
        <v>1295164</v>
      </c>
      <c r="F28" s="44">
        <v>75.556357109987601</v>
      </c>
      <c r="G28" s="43">
        <v>1089082.2811</v>
      </c>
      <c r="H28" s="44">
        <v>-10.146482595271699</v>
      </c>
      <c r="I28" s="43">
        <v>44289.591099999998</v>
      </c>
      <c r="J28" s="44">
        <v>4.5259098144496104</v>
      </c>
      <c r="K28" s="43">
        <v>72748.261199999994</v>
      </c>
      <c r="L28" s="44">
        <v>6.67977640096416</v>
      </c>
      <c r="M28" s="44">
        <v>-0.39119381866408098</v>
      </c>
      <c r="N28" s="43">
        <v>29088095.195099998</v>
      </c>
      <c r="O28" s="43">
        <v>242731250.35780001</v>
      </c>
      <c r="P28" s="43">
        <v>48353</v>
      </c>
      <c r="Q28" s="43">
        <v>54412</v>
      </c>
      <c r="R28" s="44">
        <v>-11.1354113063295</v>
      </c>
      <c r="S28" s="43">
        <v>20.238221764936998</v>
      </c>
      <c r="T28" s="43">
        <v>20.143095975152502</v>
      </c>
      <c r="U28" s="45">
        <v>0.47003037563947098</v>
      </c>
    </row>
    <row r="29" spans="1:21" ht="12" thickBot="1">
      <c r="A29" s="71"/>
      <c r="B29" s="60" t="s">
        <v>27</v>
      </c>
      <c r="C29" s="61"/>
      <c r="D29" s="43">
        <v>609377.95959999994</v>
      </c>
      <c r="E29" s="43">
        <v>837509</v>
      </c>
      <c r="F29" s="44">
        <v>72.760765508191497</v>
      </c>
      <c r="G29" s="43">
        <v>528198.29859999998</v>
      </c>
      <c r="H29" s="44">
        <v>15.369163667351501</v>
      </c>
      <c r="I29" s="43">
        <v>58599.071499999998</v>
      </c>
      <c r="J29" s="44">
        <v>9.6162111833622692</v>
      </c>
      <c r="K29" s="43">
        <v>107876.5413</v>
      </c>
      <c r="L29" s="44">
        <v>20.423492765109</v>
      </c>
      <c r="M29" s="44">
        <v>-0.45679504743261501</v>
      </c>
      <c r="N29" s="43">
        <v>19838880.7183</v>
      </c>
      <c r="O29" s="43">
        <v>172823914.56040001</v>
      </c>
      <c r="P29" s="43">
        <v>90628</v>
      </c>
      <c r="Q29" s="43">
        <v>102160</v>
      </c>
      <c r="R29" s="44">
        <v>-11.2881754111198</v>
      </c>
      <c r="S29" s="43">
        <v>6.7239480028247298</v>
      </c>
      <c r="T29" s="43">
        <v>6.9205555481597498</v>
      </c>
      <c r="U29" s="45">
        <v>-2.92398967470334</v>
      </c>
    </row>
    <row r="30" spans="1:21" ht="12" thickBot="1">
      <c r="A30" s="71"/>
      <c r="B30" s="60" t="s">
        <v>28</v>
      </c>
      <c r="C30" s="61"/>
      <c r="D30" s="43">
        <v>1051549.3740000001</v>
      </c>
      <c r="E30" s="43">
        <v>1412197</v>
      </c>
      <c r="F30" s="44">
        <v>74.461946456478799</v>
      </c>
      <c r="G30" s="43">
        <v>1304156.1495000001</v>
      </c>
      <c r="H30" s="44">
        <v>-19.369365823014899</v>
      </c>
      <c r="I30" s="43">
        <v>138300.98610000001</v>
      </c>
      <c r="J30" s="44">
        <v>13.1521152995332</v>
      </c>
      <c r="K30" s="43">
        <v>222275.0729</v>
      </c>
      <c r="L30" s="44">
        <v>17.043593513339498</v>
      </c>
      <c r="M30" s="44">
        <v>-0.37779354069891302</v>
      </c>
      <c r="N30" s="43">
        <v>34812524.591600001</v>
      </c>
      <c r="O30" s="43">
        <v>317700220.22100002</v>
      </c>
      <c r="P30" s="43">
        <v>71833</v>
      </c>
      <c r="Q30" s="43">
        <v>81347</v>
      </c>
      <c r="R30" s="44">
        <v>-11.6955757434202</v>
      </c>
      <c r="S30" s="43">
        <v>14.6388063146465</v>
      </c>
      <c r="T30" s="43">
        <v>14.5172408423175</v>
      </c>
      <c r="U30" s="45">
        <v>0.83043295823486196</v>
      </c>
    </row>
    <row r="31" spans="1:21" ht="12" thickBot="1">
      <c r="A31" s="71"/>
      <c r="B31" s="60" t="s">
        <v>29</v>
      </c>
      <c r="C31" s="61"/>
      <c r="D31" s="43">
        <v>1189501.7371</v>
      </c>
      <c r="E31" s="43">
        <v>1652160</v>
      </c>
      <c r="F31" s="44">
        <v>71.996764060381594</v>
      </c>
      <c r="G31" s="43">
        <v>813408.32799999998</v>
      </c>
      <c r="H31" s="44">
        <v>46.2367295924711</v>
      </c>
      <c r="I31" s="43">
        <v>37739.613700000002</v>
      </c>
      <c r="J31" s="44">
        <v>3.1727245554099799</v>
      </c>
      <c r="K31" s="43">
        <v>43537.811699999998</v>
      </c>
      <c r="L31" s="44">
        <v>5.3525160981631803</v>
      </c>
      <c r="M31" s="44">
        <v>-0.133176146746944</v>
      </c>
      <c r="N31" s="43">
        <v>30185547.851500001</v>
      </c>
      <c r="O31" s="43">
        <v>256849621.36539999</v>
      </c>
      <c r="P31" s="43">
        <v>36820</v>
      </c>
      <c r="Q31" s="43">
        <v>62670</v>
      </c>
      <c r="R31" s="44">
        <v>-41.247805967767697</v>
      </c>
      <c r="S31" s="43">
        <v>32.3058592368278</v>
      </c>
      <c r="T31" s="43">
        <v>26.832130453167402</v>
      </c>
      <c r="U31" s="45">
        <v>16.943455190383901</v>
      </c>
    </row>
    <row r="32" spans="1:21" ht="12" thickBot="1">
      <c r="A32" s="71"/>
      <c r="B32" s="60" t="s">
        <v>30</v>
      </c>
      <c r="C32" s="61"/>
      <c r="D32" s="43">
        <v>123111.30839999999</v>
      </c>
      <c r="E32" s="43">
        <v>178176</v>
      </c>
      <c r="F32" s="44">
        <v>69.095337419181106</v>
      </c>
      <c r="G32" s="43">
        <v>116374.65640000001</v>
      </c>
      <c r="H32" s="44">
        <v>5.7887620968305704</v>
      </c>
      <c r="I32" s="43">
        <v>27985.381099999999</v>
      </c>
      <c r="J32" s="44">
        <v>22.7317713244286</v>
      </c>
      <c r="K32" s="43">
        <v>32205.173200000001</v>
      </c>
      <c r="L32" s="44">
        <v>27.6736999242388</v>
      </c>
      <c r="M32" s="44">
        <v>-0.13102839328931201</v>
      </c>
      <c r="N32" s="43">
        <v>3715748.4638</v>
      </c>
      <c r="O32" s="43">
        <v>39163695.3772</v>
      </c>
      <c r="P32" s="43">
        <v>29291</v>
      </c>
      <c r="Q32" s="43">
        <v>34420</v>
      </c>
      <c r="R32" s="44">
        <v>-14.9012202208019</v>
      </c>
      <c r="S32" s="43">
        <v>4.2030421767778501</v>
      </c>
      <c r="T32" s="43">
        <v>4.4501966472980801</v>
      </c>
      <c r="U32" s="45">
        <v>-5.8803709343147004</v>
      </c>
    </row>
    <row r="33" spans="1:21" ht="12" thickBot="1">
      <c r="A33" s="71"/>
      <c r="B33" s="60" t="s">
        <v>31</v>
      </c>
      <c r="C33" s="61"/>
      <c r="D33" s="43">
        <v>93.504400000000004</v>
      </c>
      <c r="E33" s="46"/>
      <c r="F33" s="46"/>
      <c r="G33" s="43">
        <v>197.99289999999999</v>
      </c>
      <c r="H33" s="44">
        <v>-52.773862093034701</v>
      </c>
      <c r="I33" s="43">
        <v>23.336600000000001</v>
      </c>
      <c r="J33" s="44">
        <v>24.957755998648199</v>
      </c>
      <c r="K33" s="43">
        <v>30.593299999999999</v>
      </c>
      <c r="L33" s="44">
        <v>15.451715692835499</v>
      </c>
      <c r="M33" s="44">
        <v>-0.237198994551095</v>
      </c>
      <c r="N33" s="43">
        <v>1796.7402999999999</v>
      </c>
      <c r="O33" s="43">
        <v>28132.545999999998</v>
      </c>
      <c r="P33" s="43">
        <v>18</v>
      </c>
      <c r="Q33" s="43">
        <v>29</v>
      </c>
      <c r="R33" s="44">
        <v>-37.931034482758598</v>
      </c>
      <c r="S33" s="43">
        <v>5.1946888888888898</v>
      </c>
      <c r="T33" s="43">
        <v>5.7343551724137898</v>
      </c>
      <c r="U33" s="45">
        <v>-10.388808551734799</v>
      </c>
    </row>
    <row r="34" spans="1:21" ht="12" thickBot="1">
      <c r="A34" s="71"/>
      <c r="B34" s="60" t="s">
        <v>40</v>
      </c>
      <c r="C34" s="61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3">
        <v>25.9</v>
      </c>
      <c r="P34" s="46"/>
      <c r="Q34" s="46"/>
      <c r="R34" s="46"/>
      <c r="S34" s="46"/>
      <c r="T34" s="46"/>
      <c r="U34" s="47"/>
    </row>
    <row r="35" spans="1:21" ht="12" thickBot="1">
      <c r="A35" s="71"/>
      <c r="B35" s="60" t="s">
        <v>32</v>
      </c>
      <c r="C35" s="61"/>
      <c r="D35" s="43">
        <v>163038.66070000001</v>
      </c>
      <c r="E35" s="43">
        <v>319488</v>
      </c>
      <c r="F35" s="44">
        <v>51.031231439052497</v>
      </c>
      <c r="G35" s="43">
        <v>242997.21530000001</v>
      </c>
      <c r="H35" s="44">
        <v>-32.905132061404302</v>
      </c>
      <c r="I35" s="43">
        <v>25684.007699999998</v>
      </c>
      <c r="J35" s="44">
        <v>15.7533235305827</v>
      </c>
      <c r="K35" s="43">
        <v>27295.747299999999</v>
      </c>
      <c r="L35" s="44">
        <v>11.2329465447994</v>
      </c>
      <c r="M35" s="44">
        <v>-5.9047278767853997E-2</v>
      </c>
      <c r="N35" s="43">
        <v>5269383.0839</v>
      </c>
      <c r="O35" s="43">
        <v>40033292.457400002</v>
      </c>
      <c r="P35" s="43">
        <v>12377</v>
      </c>
      <c r="Q35" s="43">
        <v>13603</v>
      </c>
      <c r="R35" s="44">
        <v>-9.0127177828420209</v>
      </c>
      <c r="S35" s="43">
        <v>13.1727123454795</v>
      </c>
      <c r="T35" s="43">
        <v>13.058751782694999</v>
      </c>
      <c r="U35" s="45">
        <v>0.86512602564827801</v>
      </c>
    </row>
    <row r="36" spans="1:21" ht="12" thickBot="1">
      <c r="A36" s="71"/>
      <c r="B36" s="60" t="s">
        <v>41</v>
      </c>
      <c r="C36" s="61"/>
      <c r="D36" s="46"/>
      <c r="E36" s="43">
        <v>966028</v>
      </c>
      <c r="F36" s="46"/>
      <c r="G36" s="43">
        <v>7971.32</v>
      </c>
      <c r="H36" s="46"/>
      <c r="I36" s="46"/>
      <c r="J36" s="46"/>
      <c r="K36" s="43">
        <v>328.34190000000001</v>
      </c>
      <c r="L36" s="44">
        <v>4.1190405102291701</v>
      </c>
      <c r="M36" s="46"/>
      <c r="N36" s="46"/>
      <c r="O36" s="46"/>
      <c r="P36" s="46"/>
      <c r="Q36" s="46"/>
      <c r="R36" s="46"/>
      <c r="S36" s="46"/>
      <c r="T36" s="46"/>
      <c r="U36" s="47"/>
    </row>
    <row r="37" spans="1:21" ht="12" thickBot="1">
      <c r="A37" s="71"/>
      <c r="B37" s="60" t="s">
        <v>42</v>
      </c>
      <c r="C37" s="61"/>
      <c r="D37" s="46"/>
      <c r="E37" s="43">
        <v>346813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7"/>
    </row>
    <row r="38" spans="1:21" ht="12" thickBot="1">
      <c r="A38" s="71"/>
      <c r="B38" s="60" t="s">
        <v>43</v>
      </c>
      <c r="C38" s="61"/>
      <c r="D38" s="46"/>
      <c r="E38" s="43">
        <v>373613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7"/>
    </row>
    <row r="39" spans="1:21" ht="12" customHeight="1" thickBot="1">
      <c r="A39" s="71"/>
      <c r="B39" s="60" t="s">
        <v>33</v>
      </c>
      <c r="C39" s="61"/>
      <c r="D39" s="43">
        <v>422026.06949999998</v>
      </c>
      <c r="E39" s="43">
        <v>529891</v>
      </c>
      <c r="F39" s="44">
        <v>79.6439398857501</v>
      </c>
      <c r="G39" s="43">
        <v>396526.109</v>
      </c>
      <c r="H39" s="44">
        <v>6.43084021990592</v>
      </c>
      <c r="I39" s="43">
        <v>19916.8141</v>
      </c>
      <c r="J39" s="44">
        <v>4.7193326525057202</v>
      </c>
      <c r="K39" s="43">
        <v>20631.546399999999</v>
      </c>
      <c r="L39" s="44">
        <v>5.2030738787997404</v>
      </c>
      <c r="M39" s="44">
        <v>-3.4642691640409E-2</v>
      </c>
      <c r="N39" s="43">
        <v>11422228.367799999</v>
      </c>
      <c r="O39" s="43">
        <v>101371609.1365</v>
      </c>
      <c r="P39" s="43">
        <v>501</v>
      </c>
      <c r="Q39" s="43">
        <v>639</v>
      </c>
      <c r="R39" s="44">
        <v>-21.5962441314554</v>
      </c>
      <c r="S39" s="43">
        <v>842.36740419161697</v>
      </c>
      <c r="T39" s="43">
        <v>762.22195571204998</v>
      </c>
      <c r="U39" s="45">
        <v>9.5143102737313008</v>
      </c>
    </row>
    <row r="40" spans="1:21" ht="12" thickBot="1">
      <c r="A40" s="71"/>
      <c r="B40" s="60" t="s">
        <v>34</v>
      </c>
      <c r="C40" s="61"/>
      <c r="D40" s="43">
        <v>462319.7488</v>
      </c>
      <c r="E40" s="43">
        <v>581664</v>
      </c>
      <c r="F40" s="44">
        <v>79.482269626451</v>
      </c>
      <c r="G40" s="43">
        <v>473230.51750000002</v>
      </c>
      <c r="H40" s="44">
        <v>-2.3055927917835701</v>
      </c>
      <c r="I40" s="43">
        <v>24058.103999999999</v>
      </c>
      <c r="J40" s="44">
        <v>5.2037802976068797</v>
      </c>
      <c r="K40" s="43">
        <v>38973.576800000003</v>
      </c>
      <c r="L40" s="44">
        <v>8.2356431715120699</v>
      </c>
      <c r="M40" s="44">
        <v>-0.38270731158552501</v>
      </c>
      <c r="N40" s="43">
        <v>11662348.9803</v>
      </c>
      <c r="O40" s="43">
        <v>132684713.9746</v>
      </c>
      <c r="P40" s="43">
        <v>2259</v>
      </c>
      <c r="Q40" s="43">
        <v>2798</v>
      </c>
      <c r="R40" s="44">
        <v>-19.263759828448901</v>
      </c>
      <c r="S40" s="43">
        <v>204.656816644533</v>
      </c>
      <c r="T40" s="43">
        <v>208.35406157969999</v>
      </c>
      <c r="U40" s="45">
        <v>-1.8065584111906301</v>
      </c>
    </row>
    <row r="41" spans="1:21" ht="12" thickBot="1">
      <c r="A41" s="71"/>
      <c r="B41" s="60" t="s">
        <v>44</v>
      </c>
      <c r="C41" s="61"/>
      <c r="D41" s="46"/>
      <c r="E41" s="43">
        <v>311116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7"/>
    </row>
    <row r="42" spans="1:21" ht="12" thickBot="1">
      <c r="A42" s="71"/>
      <c r="B42" s="60" t="s">
        <v>45</v>
      </c>
      <c r="C42" s="61"/>
      <c r="D42" s="46"/>
      <c r="E42" s="43">
        <v>116627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7"/>
    </row>
    <row r="43" spans="1:21" ht="12" thickBot="1">
      <c r="A43" s="72"/>
      <c r="B43" s="60" t="s">
        <v>35</v>
      </c>
      <c r="C43" s="61"/>
      <c r="D43" s="48">
        <v>22851.284100000001</v>
      </c>
      <c r="E43" s="49"/>
      <c r="F43" s="49"/>
      <c r="G43" s="48">
        <v>119597.55</v>
      </c>
      <c r="H43" s="50">
        <v>-80.893183765052001</v>
      </c>
      <c r="I43" s="48">
        <v>2340.1999999999998</v>
      </c>
      <c r="J43" s="50">
        <v>10.240999979515401</v>
      </c>
      <c r="K43" s="48">
        <v>17376.1692</v>
      </c>
      <c r="L43" s="50">
        <v>14.528867188332899</v>
      </c>
      <c r="M43" s="50">
        <v>-0.865321293027004</v>
      </c>
      <c r="N43" s="48">
        <v>1817704.7633</v>
      </c>
      <c r="O43" s="48">
        <v>13932028.391899999</v>
      </c>
      <c r="P43" s="48">
        <v>52</v>
      </c>
      <c r="Q43" s="48">
        <v>73</v>
      </c>
      <c r="R43" s="50">
        <v>-28.7671232876712</v>
      </c>
      <c r="S43" s="48">
        <v>439.44777115384602</v>
      </c>
      <c r="T43" s="48">
        <v>519.84186164383595</v>
      </c>
      <c r="U43" s="51">
        <v>-18.294344804366801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25:C25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49635</v>
      </c>
      <c r="D2" s="54">
        <v>614087.386505128</v>
      </c>
      <c r="E2" s="54">
        <v>436844.51224188</v>
      </c>
      <c r="F2" s="54">
        <v>177242.874263248</v>
      </c>
      <c r="G2" s="54">
        <v>436844.51224188</v>
      </c>
      <c r="H2" s="54">
        <v>0.28862809782165699</v>
      </c>
    </row>
    <row r="3" spans="1:8" ht="14.25">
      <c r="A3" s="54">
        <v>2</v>
      </c>
      <c r="B3" s="55">
        <v>13</v>
      </c>
      <c r="C3" s="54">
        <v>9352.4359999999997</v>
      </c>
      <c r="D3" s="54">
        <v>71992.307116927594</v>
      </c>
      <c r="E3" s="54">
        <v>56341.874596210597</v>
      </c>
      <c r="F3" s="54">
        <v>15650.432520717</v>
      </c>
      <c r="G3" s="54">
        <v>56341.874596210597</v>
      </c>
      <c r="H3" s="54">
        <v>0.21739034554481099</v>
      </c>
    </row>
    <row r="4" spans="1:8" ht="14.25">
      <c r="A4" s="54">
        <v>3</v>
      </c>
      <c r="B4" s="55">
        <v>14</v>
      </c>
      <c r="C4" s="54">
        <v>98401</v>
      </c>
      <c r="D4" s="54">
        <v>114490.812583761</v>
      </c>
      <c r="E4" s="54">
        <v>96133.288586324794</v>
      </c>
      <c r="F4" s="54">
        <v>18357.523997435899</v>
      </c>
      <c r="G4" s="54">
        <v>96133.288586324794</v>
      </c>
      <c r="H4" s="54">
        <v>0.16034058614096799</v>
      </c>
    </row>
    <row r="5" spans="1:8" ht="14.25">
      <c r="A5" s="54">
        <v>4</v>
      </c>
      <c r="B5" s="55">
        <v>15</v>
      </c>
      <c r="C5" s="54">
        <v>2892</v>
      </c>
      <c r="D5" s="54">
        <v>40199.379502919597</v>
      </c>
      <c r="E5" s="54">
        <v>32262.6338595038</v>
      </c>
      <c r="F5" s="54">
        <v>7936.7456434157803</v>
      </c>
      <c r="G5" s="54">
        <v>32262.6338595038</v>
      </c>
      <c r="H5" s="54">
        <v>0.197434531118555</v>
      </c>
    </row>
    <row r="6" spans="1:8" ht="14.25">
      <c r="A6" s="54">
        <v>5</v>
      </c>
      <c r="B6" s="55">
        <v>16</v>
      </c>
      <c r="C6" s="54">
        <v>3517</v>
      </c>
      <c r="D6" s="54">
        <v>277989.00407094002</v>
      </c>
      <c r="E6" s="54">
        <v>267924.42285555601</v>
      </c>
      <c r="F6" s="54">
        <v>10064.5812153846</v>
      </c>
      <c r="G6" s="54">
        <v>267924.42285555601</v>
      </c>
      <c r="H6" s="54">
        <v>3.62049615919924E-2</v>
      </c>
    </row>
    <row r="7" spans="1:8" ht="14.25">
      <c r="A7" s="54">
        <v>6</v>
      </c>
      <c r="B7" s="55">
        <v>17</v>
      </c>
      <c r="C7" s="54">
        <v>19950.400000000001</v>
      </c>
      <c r="D7" s="54">
        <v>303900.64469743602</v>
      </c>
      <c r="E7" s="54">
        <v>229757.58954529901</v>
      </c>
      <c r="F7" s="54">
        <v>74143.055152136803</v>
      </c>
      <c r="G7" s="54">
        <v>229757.58954529901</v>
      </c>
      <c r="H7" s="54">
        <v>0.24397136513466</v>
      </c>
    </row>
    <row r="8" spans="1:8" ht="14.25">
      <c r="A8" s="54">
        <v>7</v>
      </c>
      <c r="B8" s="55">
        <v>18</v>
      </c>
      <c r="C8" s="54">
        <v>63328</v>
      </c>
      <c r="D8" s="54">
        <v>223740.322668376</v>
      </c>
      <c r="E8" s="54">
        <v>175184.93875726499</v>
      </c>
      <c r="F8" s="54">
        <v>48555.383911111101</v>
      </c>
      <c r="G8" s="54">
        <v>175184.93875726499</v>
      </c>
      <c r="H8" s="54">
        <v>0.21701668850759201</v>
      </c>
    </row>
    <row r="9" spans="1:8" ht="14.25">
      <c r="A9" s="54">
        <v>8</v>
      </c>
      <c r="B9" s="55">
        <v>19</v>
      </c>
      <c r="C9" s="54">
        <v>32093</v>
      </c>
      <c r="D9" s="54">
        <v>144777.48480085499</v>
      </c>
      <c r="E9" s="54">
        <v>107779.055421368</v>
      </c>
      <c r="F9" s="54">
        <v>36998.429379487199</v>
      </c>
      <c r="G9" s="54">
        <v>107779.055421368</v>
      </c>
      <c r="H9" s="54">
        <v>0.25555375154071402</v>
      </c>
    </row>
    <row r="10" spans="1:8" ht="14.25">
      <c r="A10" s="54">
        <v>9</v>
      </c>
      <c r="B10" s="55">
        <v>21</v>
      </c>
      <c r="C10" s="54">
        <v>175669</v>
      </c>
      <c r="D10" s="54">
        <v>741117.19180000003</v>
      </c>
      <c r="E10" s="54">
        <v>691370.29390000005</v>
      </c>
      <c r="F10" s="54">
        <v>49746.897900000004</v>
      </c>
      <c r="G10" s="54">
        <v>691370.29390000005</v>
      </c>
      <c r="H10" s="54">
        <v>6.71241990476249E-2</v>
      </c>
    </row>
    <row r="11" spans="1:8" ht="14.25">
      <c r="A11" s="54">
        <v>10</v>
      </c>
      <c r="B11" s="55">
        <v>22</v>
      </c>
      <c r="C11" s="54">
        <v>36241.031000000003</v>
      </c>
      <c r="D11" s="54">
        <v>542347.97787521395</v>
      </c>
      <c r="E11" s="54">
        <v>507494.96708888898</v>
      </c>
      <c r="F11" s="54">
        <v>34853.010786324798</v>
      </c>
      <c r="G11" s="54">
        <v>507494.96708888898</v>
      </c>
      <c r="H11" s="54">
        <v>6.4263189332557896E-2</v>
      </c>
    </row>
    <row r="12" spans="1:8" ht="14.25">
      <c r="A12" s="54">
        <v>11</v>
      </c>
      <c r="B12" s="55">
        <v>23</v>
      </c>
      <c r="C12" s="54">
        <v>203527.052</v>
      </c>
      <c r="D12" s="54">
        <v>1636341.70997521</v>
      </c>
      <c r="E12" s="54">
        <v>1416912.6381504301</v>
      </c>
      <c r="F12" s="54">
        <v>219429.07182478599</v>
      </c>
      <c r="G12" s="54">
        <v>1416912.6381504301</v>
      </c>
      <c r="H12" s="54">
        <v>0.13409734072482299</v>
      </c>
    </row>
    <row r="13" spans="1:8" ht="14.25">
      <c r="A13" s="54">
        <v>12</v>
      </c>
      <c r="B13" s="55">
        <v>24</v>
      </c>
      <c r="C13" s="54">
        <v>22159</v>
      </c>
      <c r="D13" s="54">
        <v>602819.37630598305</v>
      </c>
      <c r="E13" s="54">
        <v>549850.482037607</v>
      </c>
      <c r="F13" s="54">
        <v>52968.894268376098</v>
      </c>
      <c r="G13" s="54">
        <v>549850.482037607</v>
      </c>
      <c r="H13" s="54">
        <v>8.7868599368793002E-2</v>
      </c>
    </row>
    <row r="14" spans="1:8" ht="14.25">
      <c r="A14" s="54">
        <v>13</v>
      </c>
      <c r="B14" s="55">
        <v>25</v>
      </c>
      <c r="C14" s="54">
        <v>78936</v>
      </c>
      <c r="D14" s="54">
        <v>1203000.2209000001</v>
      </c>
      <c r="E14" s="54">
        <v>1139085.1869999999</v>
      </c>
      <c r="F14" s="54">
        <v>63915.033900000002</v>
      </c>
      <c r="G14" s="54">
        <v>1139085.1869999999</v>
      </c>
      <c r="H14" s="54">
        <v>5.3129694234123503E-2</v>
      </c>
    </row>
    <row r="15" spans="1:8" ht="14.25">
      <c r="A15" s="54">
        <v>14</v>
      </c>
      <c r="B15" s="55">
        <v>26</v>
      </c>
      <c r="C15" s="54">
        <v>65208</v>
      </c>
      <c r="D15" s="54">
        <v>345287.70889389602</v>
      </c>
      <c r="E15" s="54">
        <v>293619.38992042199</v>
      </c>
      <c r="F15" s="54">
        <v>51668.318973474001</v>
      </c>
      <c r="G15" s="54">
        <v>293619.38992042199</v>
      </c>
      <c r="H15" s="54">
        <v>0.149638454085116</v>
      </c>
    </row>
    <row r="16" spans="1:8" ht="14.25">
      <c r="A16" s="54">
        <v>15</v>
      </c>
      <c r="B16" s="55">
        <v>27</v>
      </c>
      <c r="C16" s="54">
        <v>155346.239</v>
      </c>
      <c r="D16" s="54">
        <v>987728.89334867301</v>
      </c>
      <c r="E16" s="54">
        <v>876581.730866372</v>
      </c>
      <c r="F16" s="54">
        <v>111147.16248230101</v>
      </c>
      <c r="G16" s="54">
        <v>876581.730866372</v>
      </c>
      <c r="H16" s="54">
        <v>0.11252800564078</v>
      </c>
    </row>
    <row r="17" spans="1:8" ht="14.25">
      <c r="A17" s="54">
        <v>16</v>
      </c>
      <c r="B17" s="55">
        <v>29</v>
      </c>
      <c r="C17" s="54">
        <v>242086</v>
      </c>
      <c r="D17" s="54">
        <v>3265609.0252239299</v>
      </c>
      <c r="E17" s="54">
        <v>3076130.2673589699</v>
      </c>
      <c r="F17" s="54">
        <v>189478.75786495701</v>
      </c>
      <c r="G17" s="54">
        <v>3076130.2673589699</v>
      </c>
      <c r="H17" s="54">
        <v>5.8022487199601097E-2</v>
      </c>
    </row>
    <row r="18" spans="1:8" ht="14.25">
      <c r="A18" s="54">
        <v>17</v>
      </c>
      <c r="B18" s="55">
        <v>31</v>
      </c>
      <c r="C18" s="54">
        <v>40324.159</v>
      </c>
      <c r="D18" s="54">
        <v>294709.17626732501</v>
      </c>
      <c r="E18" s="54">
        <v>246125.69999696701</v>
      </c>
      <c r="F18" s="54">
        <v>48583.476270357598</v>
      </c>
      <c r="G18" s="54">
        <v>246125.69999696701</v>
      </c>
      <c r="H18" s="54">
        <v>0.16485226855063501</v>
      </c>
    </row>
    <row r="19" spans="1:8" ht="14.25">
      <c r="A19" s="54">
        <v>18</v>
      </c>
      <c r="B19" s="55">
        <v>32</v>
      </c>
      <c r="C19" s="54">
        <v>16479.627</v>
      </c>
      <c r="D19" s="54">
        <v>260002.316591037</v>
      </c>
      <c r="E19" s="54">
        <v>233991.21203157699</v>
      </c>
      <c r="F19" s="54">
        <v>26011.104559460098</v>
      </c>
      <c r="G19" s="54">
        <v>233991.21203157699</v>
      </c>
      <c r="H19" s="54">
        <v>0.10004181847492399</v>
      </c>
    </row>
    <row r="20" spans="1:8" ht="14.25">
      <c r="A20" s="54">
        <v>19</v>
      </c>
      <c r="B20" s="55">
        <v>33</v>
      </c>
      <c r="C20" s="54">
        <v>30377.767</v>
      </c>
      <c r="D20" s="54">
        <v>421934.81866158399</v>
      </c>
      <c r="E20" s="54">
        <v>329327.594195218</v>
      </c>
      <c r="F20" s="54">
        <v>92607.2244663655</v>
      </c>
      <c r="G20" s="54">
        <v>329327.594195218</v>
      </c>
      <c r="H20" s="54">
        <v>0.21948230003895899</v>
      </c>
    </row>
    <row r="21" spans="1:8" ht="14.25">
      <c r="A21" s="54">
        <v>20</v>
      </c>
      <c r="B21" s="55">
        <v>34</v>
      </c>
      <c r="C21" s="54">
        <v>46505.078000000001</v>
      </c>
      <c r="D21" s="54">
        <v>211164.97619155899</v>
      </c>
      <c r="E21" s="54">
        <v>147720.06803422401</v>
      </c>
      <c r="F21" s="54">
        <v>63444.908157334401</v>
      </c>
      <c r="G21" s="54">
        <v>147720.06803422401</v>
      </c>
      <c r="H21" s="54">
        <v>0.30045185191970603</v>
      </c>
    </row>
    <row r="22" spans="1:8" ht="14.25">
      <c r="A22" s="54">
        <v>21</v>
      </c>
      <c r="B22" s="55">
        <v>35</v>
      </c>
      <c r="C22" s="54">
        <v>46100.908000000003</v>
      </c>
      <c r="D22" s="54">
        <v>978578.73729557497</v>
      </c>
      <c r="E22" s="54">
        <v>934289.13199775096</v>
      </c>
      <c r="F22" s="54">
        <v>44289.605297824302</v>
      </c>
      <c r="G22" s="54">
        <v>934289.13199775096</v>
      </c>
      <c r="H22" s="54">
        <v>4.5259112639443003E-2</v>
      </c>
    </row>
    <row r="23" spans="1:8" ht="14.25">
      <c r="A23" s="54">
        <v>22</v>
      </c>
      <c r="B23" s="55">
        <v>36</v>
      </c>
      <c r="C23" s="54">
        <v>106576.077</v>
      </c>
      <c r="D23" s="54">
        <v>609377.96075752203</v>
      </c>
      <c r="E23" s="54">
        <v>550778.86857637297</v>
      </c>
      <c r="F23" s="54">
        <v>58599.092181148801</v>
      </c>
      <c r="G23" s="54">
        <v>550778.86857637297</v>
      </c>
      <c r="H23" s="54">
        <v>9.6162145589091905E-2</v>
      </c>
    </row>
    <row r="24" spans="1:8" ht="14.25">
      <c r="A24" s="54">
        <v>23</v>
      </c>
      <c r="B24" s="55">
        <v>37</v>
      </c>
      <c r="C24" s="54">
        <v>126439.367</v>
      </c>
      <c r="D24" s="54">
        <v>1051549.3566672599</v>
      </c>
      <c r="E24" s="54">
        <v>913248.38579812495</v>
      </c>
      <c r="F24" s="54">
        <v>138300.970869132</v>
      </c>
      <c r="G24" s="54">
        <v>913248.38579812495</v>
      </c>
      <c r="H24" s="54">
        <v>0.13152114067898599</v>
      </c>
    </row>
    <row r="25" spans="1:8" ht="14.25">
      <c r="A25" s="54">
        <v>24</v>
      </c>
      <c r="B25" s="55">
        <v>38</v>
      </c>
      <c r="C25" s="54">
        <v>271787.18</v>
      </c>
      <c r="D25" s="54">
        <v>1189501.6898451301</v>
      </c>
      <c r="E25" s="54">
        <v>1151759.93101062</v>
      </c>
      <c r="F25" s="54">
        <v>37741.758834513297</v>
      </c>
      <c r="G25" s="54">
        <v>1151759.93101062</v>
      </c>
      <c r="H25" s="54">
        <v>3.17290502037261E-2</v>
      </c>
    </row>
    <row r="26" spans="1:8" ht="14.25">
      <c r="A26" s="54">
        <v>25</v>
      </c>
      <c r="B26" s="55">
        <v>39</v>
      </c>
      <c r="C26" s="54">
        <v>107718.614</v>
      </c>
      <c r="D26" s="54">
        <v>123111.133046706</v>
      </c>
      <c r="E26" s="54">
        <v>95125.9337185326</v>
      </c>
      <c r="F26" s="54">
        <v>27985.199328173399</v>
      </c>
      <c r="G26" s="54">
        <v>95125.9337185326</v>
      </c>
      <c r="H26" s="54">
        <v>0.22731656053848801</v>
      </c>
    </row>
    <row r="27" spans="1:8" ht="14.25">
      <c r="A27" s="54">
        <v>26</v>
      </c>
      <c r="B27" s="55">
        <v>40</v>
      </c>
      <c r="C27" s="54">
        <v>24.585999999999999</v>
      </c>
      <c r="D27" s="54">
        <v>93.504300000000001</v>
      </c>
      <c r="E27" s="54">
        <v>70.1678</v>
      </c>
      <c r="F27" s="54">
        <v>23.336500000000001</v>
      </c>
      <c r="G27" s="54">
        <v>70.1678</v>
      </c>
      <c r="H27" s="54">
        <v>0.24957675743254601</v>
      </c>
    </row>
    <row r="28" spans="1:8" ht="14.25">
      <c r="A28" s="54">
        <v>27</v>
      </c>
      <c r="B28" s="55">
        <v>42</v>
      </c>
      <c r="C28" s="54">
        <v>10270.713</v>
      </c>
      <c r="D28" s="54">
        <v>163038.66</v>
      </c>
      <c r="E28" s="54">
        <v>137354.652</v>
      </c>
      <c r="F28" s="54">
        <v>25684.008000000002</v>
      </c>
      <c r="G28" s="54">
        <v>137354.652</v>
      </c>
      <c r="H28" s="54">
        <v>0.15753323782224399</v>
      </c>
    </row>
    <row r="29" spans="1:8" ht="14.25">
      <c r="A29" s="54">
        <v>28</v>
      </c>
      <c r="B29" s="55">
        <v>75</v>
      </c>
      <c r="C29" s="54">
        <v>620</v>
      </c>
      <c r="D29" s="54">
        <v>422026.06837606803</v>
      </c>
      <c r="E29" s="54">
        <v>402109.25384615402</v>
      </c>
      <c r="F29" s="54">
        <v>19916.8145299145</v>
      </c>
      <c r="G29" s="54">
        <v>402109.25384615402</v>
      </c>
      <c r="H29" s="54">
        <v>4.7193327669433502E-2</v>
      </c>
    </row>
    <row r="30" spans="1:8" ht="14.25">
      <c r="A30" s="54">
        <v>29</v>
      </c>
      <c r="B30" s="55">
        <v>76</v>
      </c>
      <c r="C30" s="54">
        <v>2346</v>
      </c>
      <c r="D30" s="54">
        <v>462319.73970341898</v>
      </c>
      <c r="E30" s="54">
        <v>438261.64939914498</v>
      </c>
      <c r="F30" s="54">
        <v>24058.090304273501</v>
      </c>
      <c r="G30" s="54">
        <v>438261.64939914498</v>
      </c>
      <c r="H30" s="54">
        <v>5.2037774376034497E-2</v>
      </c>
    </row>
    <row r="31" spans="1:8" ht="14.25">
      <c r="A31" s="54">
        <v>30</v>
      </c>
      <c r="B31" s="55">
        <v>99</v>
      </c>
      <c r="C31" s="54">
        <v>54</v>
      </c>
      <c r="D31" s="54">
        <v>22851.283866575901</v>
      </c>
      <c r="E31" s="54">
        <v>20511.083881703398</v>
      </c>
      <c r="F31" s="54">
        <v>2340.19998487255</v>
      </c>
      <c r="G31" s="54">
        <v>20511.083881703398</v>
      </c>
      <c r="H31" s="54">
        <v>0.102410000179268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2013-10-01T04:16:13Z</dcterms:modified>
</cp:coreProperties>
</file>