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<sst xmlns="http://schemas.openxmlformats.org/spreadsheetml/2006/main" count="114" uniqueCount="71">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</sst>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0" fontId="22" fillId="34" borderId="12" xfId="0" applyFont="1" applyFill="1" applyBorder="1" applyAlignment="1">
      <alignment horizontal="right" vertical="top" wrapText="1"/>
    </xf>
    <xf numFmtId="0" fontId="21" fillId="35" borderId="20" xfId="0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e239a9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138365f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137" Type="http://schemas.openxmlformats.org/officeDocument/2006/relationships/hyperlink" Target="cid:dc21ce9c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53" Type="http://schemas.openxmlformats.org/officeDocument/2006/relationships/hyperlink" Target="cid:ee239a45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d7b27562" TargetMode="External"/><Relationship Id="rId156" Type="http://schemas.openxmlformats.org/officeDocument/2006/relationships/image" Target="cid:f1383683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d7b278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d7b2786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e239a94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1383683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3" sqref="K1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6" t="s">
        <v>4</v>
      </c>
      <c r="D2" s="56"/>
      <c r="E2" s="13"/>
      <c r="F2" s="24"/>
      <c r="G2" s="14"/>
      <c r="H2" s="24"/>
      <c r="I2" s="20"/>
      <c r="J2" s="21"/>
      <c r="K2" s="22"/>
      <c r="L2" s="22"/>
    </row>
    <row r="3" spans="1:12">
      <c r="A3" s="57" t="s">
        <v>5</v>
      </c>
      <c r="B3" s="57"/>
      <c r="C3" s="57"/>
      <c r="D3" s="57"/>
      <c r="E3" s="15">
        <f>RA!D7</f>
        <v>14269446.446</v>
      </c>
      <c r="F3" s="25">
        <f>RA!I7</f>
        <v>1821942.1680999999</v>
      </c>
      <c r="G3" s="16">
        <f>E3-F3</f>
        <v>12447504.277900001</v>
      </c>
      <c r="H3" s="27">
        <f>RA!J7</f>
        <v>12.7681348747115</v>
      </c>
      <c r="I3" s="20">
        <f>SUM(I4:I39)</f>
        <v>14269385.541811088</v>
      </c>
      <c r="J3" s="21">
        <f>SUM(J4:J39)</f>
        <v>12447452.65704659</v>
      </c>
      <c r="K3" s="22">
        <f>E3-I3</f>
        <v>60.90418891236186</v>
      </c>
      <c r="L3" s="22">
        <f>G3-J3</f>
        <v>51.62085341103375</v>
      </c>
    </row>
    <row r="4" spans="1:12">
      <c r="A4" s="58">
        <f>RA!A8</f>
        <v>41520</v>
      </c>
      <c r="B4" s="12">
        <v>12</v>
      </c>
      <c r="C4" s="55" t="s">
        <v>6</v>
      </c>
      <c r="D4" s="55"/>
      <c r="E4" s="15">
        <f>RA!D8</f>
        <v>594453.40430000005</v>
      </c>
      <c r="F4" s="25">
        <f>RA!I8</f>
        <v>123831.8082</v>
      </c>
      <c r="G4" s="16">
        <f t="shared" ref="G4:G39" si="0">E4-F4</f>
        <v>470621.59610000008</v>
      </c>
      <c r="H4" s="27">
        <f>RA!J8</f>
        <v>20.831205154896601</v>
      </c>
      <c r="I4" s="20">
        <f>VLOOKUP(B4,RMS!B:D,3,FALSE)</f>
        <v>594453.88674187998</v>
      </c>
      <c r="J4" s="21">
        <f>VLOOKUP(B4,RMS!B:E,4,FALSE)</f>
        <v>470621.59297350398</v>
      </c>
      <c r="K4" s="22">
        <f t="shared" ref="K4:K39" si="1">E4-I4</f>
        <v>-0.48244187992531806</v>
      </c>
      <c r="L4" s="22">
        <f t="shared" ref="L4:L39" si="2">G4-J4</f>
        <v>3.1264960998669267E-3</v>
      </c>
    </row>
    <row r="5" spans="1:12">
      <c r="A5" s="58"/>
      <c r="B5" s="12">
        <v>13</v>
      </c>
      <c r="C5" s="55" t="s">
        <v>7</v>
      </c>
      <c r="D5" s="55"/>
      <c r="E5" s="15">
        <f>RA!D9</f>
        <v>123316.6093</v>
      </c>
      <c r="F5" s="25">
        <f>RA!I9</f>
        <v>15898.8452</v>
      </c>
      <c r="G5" s="16">
        <f t="shared" si="0"/>
        <v>107417.7641</v>
      </c>
      <c r="H5" s="27">
        <f>RA!J9</f>
        <v>12.892703821690301</v>
      </c>
      <c r="I5" s="20">
        <f>VLOOKUP(B5,RMS!B:D,3,FALSE)</f>
        <v>123316.64020279099</v>
      </c>
      <c r="J5" s="21">
        <f>VLOOKUP(B5,RMS!B:E,4,FALSE)</f>
        <v>107417.77174083699</v>
      </c>
      <c r="K5" s="22">
        <f t="shared" si="1"/>
        <v>-3.0902790997060947E-2</v>
      </c>
      <c r="L5" s="22">
        <f t="shared" si="2"/>
        <v>-7.6408369932323694E-3</v>
      </c>
    </row>
    <row r="6" spans="1:12">
      <c r="A6" s="58"/>
      <c r="B6" s="12">
        <v>14</v>
      </c>
      <c r="C6" s="55" t="s">
        <v>8</v>
      </c>
      <c r="D6" s="55"/>
      <c r="E6" s="15">
        <f>RA!D10</f>
        <v>89458.776500000007</v>
      </c>
      <c r="F6" s="25">
        <f>RA!I10</f>
        <v>19660.698899999999</v>
      </c>
      <c r="G6" s="16">
        <f t="shared" si="0"/>
        <v>69798.077600000004</v>
      </c>
      <c r="H6" s="27">
        <f>RA!J10</f>
        <v>21.9773840747755</v>
      </c>
      <c r="I6" s="20">
        <f>VLOOKUP(B6,RMS!B:D,3,FALSE)</f>
        <v>89460.837983760706</v>
      </c>
      <c r="J6" s="21">
        <f>VLOOKUP(B6,RMS!B:E,4,FALSE)</f>
        <v>69798.077716239306</v>
      </c>
      <c r="K6" s="22">
        <f t="shared" si="1"/>
        <v>-2.0614837606990477</v>
      </c>
      <c r="L6" s="22">
        <f t="shared" si="2"/>
        <v>-1.1623930186033249E-4</v>
      </c>
    </row>
    <row r="7" spans="1:12">
      <c r="A7" s="58"/>
      <c r="B7" s="12">
        <v>15</v>
      </c>
      <c r="C7" s="55" t="s">
        <v>9</v>
      </c>
      <c r="D7" s="55"/>
      <c r="E7" s="15">
        <f>RA!D11</f>
        <v>48467.571300000003</v>
      </c>
      <c r="F7" s="25">
        <f>RA!I11</f>
        <v>9919.2564000000002</v>
      </c>
      <c r="G7" s="16">
        <f t="shared" si="0"/>
        <v>38548.314900000005</v>
      </c>
      <c r="H7" s="27">
        <f>RA!J11</f>
        <v>20.465759133262001</v>
      </c>
      <c r="I7" s="20">
        <f>VLOOKUP(B7,RMS!B:D,3,FALSE)</f>
        <v>48467.598748914599</v>
      </c>
      <c r="J7" s="21">
        <f>VLOOKUP(B7,RMS!B:E,4,FALSE)</f>
        <v>38548.314912835602</v>
      </c>
      <c r="K7" s="22">
        <f t="shared" si="1"/>
        <v>-2.7448914595879614E-2</v>
      </c>
      <c r="L7" s="22">
        <f t="shared" si="2"/>
        <v>-1.2835596862714738E-5</v>
      </c>
    </row>
    <row r="8" spans="1:12">
      <c r="A8" s="58"/>
      <c r="B8" s="12">
        <v>16</v>
      </c>
      <c r="C8" s="55" t="s">
        <v>10</v>
      </c>
      <c r="D8" s="55"/>
      <c r="E8" s="15">
        <f>RA!D12</f>
        <v>247206.84650000001</v>
      </c>
      <c r="F8" s="25">
        <f>RA!I12</f>
        <v>21273.123</v>
      </c>
      <c r="G8" s="16">
        <f t="shared" si="0"/>
        <v>225933.72350000002</v>
      </c>
      <c r="H8" s="27">
        <f>RA!J12</f>
        <v>8.6053939448639003</v>
      </c>
      <c r="I8" s="20">
        <f>VLOOKUP(B8,RMS!B:D,3,FALSE)</f>
        <v>247206.84619145299</v>
      </c>
      <c r="J8" s="21">
        <f>VLOOKUP(B8,RMS!B:E,4,FALSE)</f>
        <v>225933.72278205099</v>
      </c>
      <c r="K8" s="22">
        <f t="shared" si="1"/>
        <v>3.0854702345095575E-4</v>
      </c>
      <c r="L8" s="22">
        <f t="shared" si="2"/>
        <v>7.1794903487898409E-4</v>
      </c>
    </row>
    <row r="9" spans="1:12">
      <c r="A9" s="58"/>
      <c r="B9" s="12">
        <v>17</v>
      </c>
      <c r="C9" s="55" t="s">
        <v>11</v>
      </c>
      <c r="D9" s="55"/>
      <c r="E9" s="15">
        <f>RA!D13</f>
        <v>255435.90239999999</v>
      </c>
      <c r="F9" s="25">
        <f>RA!I13</f>
        <v>64633.9257</v>
      </c>
      <c r="G9" s="16">
        <f t="shared" si="0"/>
        <v>190801.9767</v>
      </c>
      <c r="H9" s="27">
        <f>RA!J13</f>
        <v>25.303383390008499</v>
      </c>
      <c r="I9" s="20">
        <f>VLOOKUP(B9,RMS!B:D,3,FALSE)</f>
        <v>255436.093788889</v>
      </c>
      <c r="J9" s="21">
        <f>VLOOKUP(B9,RMS!B:E,4,FALSE)</f>
        <v>190801.97637863201</v>
      </c>
      <c r="K9" s="22">
        <f t="shared" si="1"/>
        <v>-0.19138888901215978</v>
      </c>
      <c r="L9" s="22">
        <f t="shared" si="2"/>
        <v>3.2136798836290836E-4</v>
      </c>
    </row>
    <row r="10" spans="1:12">
      <c r="A10" s="58"/>
      <c r="B10" s="12">
        <v>18</v>
      </c>
      <c r="C10" s="55" t="s">
        <v>12</v>
      </c>
      <c r="D10" s="55"/>
      <c r="E10" s="15">
        <f>RA!D14</f>
        <v>218214.7156</v>
      </c>
      <c r="F10" s="25">
        <f>RA!I14</f>
        <v>42130.793299999998</v>
      </c>
      <c r="G10" s="16">
        <f t="shared" si="0"/>
        <v>176083.92230000001</v>
      </c>
      <c r="H10" s="27">
        <f>RA!J14</f>
        <v>19.3070358175239</v>
      </c>
      <c r="I10" s="20">
        <f>VLOOKUP(B10,RMS!B:D,3,FALSE)</f>
        <v>218214.68744017099</v>
      </c>
      <c r="J10" s="21">
        <f>VLOOKUP(B10,RMS!B:E,4,FALSE)</f>
        <v>176083.921011111</v>
      </c>
      <c r="K10" s="22">
        <f t="shared" si="1"/>
        <v>2.8159829002106562E-2</v>
      </c>
      <c r="L10" s="22">
        <f t="shared" si="2"/>
        <v>1.2888890050817281E-3</v>
      </c>
    </row>
    <row r="11" spans="1:12">
      <c r="A11" s="58"/>
      <c r="B11" s="12">
        <v>19</v>
      </c>
      <c r="C11" s="55" t="s">
        <v>13</v>
      </c>
      <c r="D11" s="55"/>
      <c r="E11" s="15">
        <f>RA!D15</f>
        <v>105119.4243</v>
      </c>
      <c r="F11" s="25">
        <f>RA!I15</f>
        <v>17642.804700000001</v>
      </c>
      <c r="G11" s="16">
        <f t="shared" si="0"/>
        <v>87476.619600000005</v>
      </c>
      <c r="H11" s="27">
        <f>RA!J15</f>
        <v>16.783581928349701</v>
      </c>
      <c r="I11" s="20">
        <f>VLOOKUP(B11,RMS!B:D,3,FALSE)</f>
        <v>105119.452839316</v>
      </c>
      <c r="J11" s="21">
        <f>VLOOKUP(B11,RMS!B:E,4,FALSE)</f>
        <v>87476.6185683761</v>
      </c>
      <c r="K11" s="22">
        <f t="shared" si="1"/>
        <v>-2.8539316001115367E-2</v>
      </c>
      <c r="L11" s="22">
        <f t="shared" si="2"/>
        <v>1.0316239058738574E-3</v>
      </c>
    </row>
    <row r="12" spans="1:12">
      <c r="A12" s="58"/>
      <c r="B12" s="12">
        <v>21</v>
      </c>
      <c r="C12" s="55" t="s">
        <v>14</v>
      </c>
      <c r="D12" s="55"/>
      <c r="E12" s="15">
        <f>RA!D16</f>
        <v>607320.29639999999</v>
      </c>
      <c r="F12" s="25">
        <f>RA!I16</f>
        <v>51613.707699999999</v>
      </c>
      <c r="G12" s="16">
        <f t="shared" si="0"/>
        <v>555706.58869999996</v>
      </c>
      <c r="H12" s="27">
        <f>RA!J16</f>
        <v>8.4985975285116506</v>
      </c>
      <c r="I12" s="20">
        <f>VLOOKUP(B12,RMS!B:D,3,FALSE)</f>
        <v>607320.09620000003</v>
      </c>
      <c r="J12" s="21">
        <f>VLOOKUP(B12,RMS!B:E,4,FALSE)</f>
        <v>555706.58869999996</v>
      </c>
      <c r="K12" s="22">
        <f t="shared" si="1"/>
        <v>0.20019999996293336</v>
      </c>
      <c r="L12" s="22">
        <f t="shared" si="2"/>
        <v>0</v>
      </c>
    </row>
    <row r="13" spans="1:12">
      <c r="A13" s="58"/>
      <c r="B13" s="12">
        <v>22</v>
      </c>
      <c r="C13" s="55" t="s">
        <v>15</v>
      </c>
      <c r="D13" s="55"/>
      <c r="E13" s="15">
        <f>RA!D17</f>
        <v>581245.18130000005</v>
      </c>
      <c r="F13" s="25">
        <f>RA!I17</f>
        <v>77810.665800000002</v>
      </c>
      <c r="G13" s="16">
        <f t="shared" si="0"/>
        <v>503434.51550000004</v>
      </c>
      <c r="H13" s="27">
        <f>RA!J17</f>
        <v>13.3868921934063</v>
      </c>
      <c r="I13" s="20">
        <f>VLOOKUP(B13,RMS!B:D,3,FALSE)</f>
        <v>581180.59857093997</v>
      </c>
      <c r="J13" s="21">
        <f>VLOOKUP(B13,RMS!B:E,4,FALSE)</f>
        <v>503384.01815128198</v>
      </c>
      <c r="K13" s="22">
        <f t="shared" si="1"/>
        <v>64.582729060086422</v>
      </c>
      <c r="L13" s="22">
        <f t="shared" si="2"/>
        <v>50.497348718054127</v>
      </c>
    </row>
    <row r="14" spans="1:12">
      <c r="A14" s="58"/>
      <c r="B14" s="12">
        <v>23</v>
      </c>
      <c r="C14" s="55" t="s">
        <v>16</v>
      </c>
      <c r="D14" s="55"/>
      <c r="E14" s="15">
        <f>RA!D18</f>
        <v>1329871.8384</v>
      </c>
      <c r="F14" s="25">
        <f>RA!I18</f>
        <v>199545.74489999999</v>
      </c>
      <c r="G14" s="16">
        <f t="shared" si="0"/>
        <v>1130326.0935</v>
      </c>
      <c r="H14" s="27">
        <f>RA!J18</f>
        <v>15.0048853685088</v>
      </c>
      <c r="I14" s="20">
        <f>VLOOKUP(B14,RMS!B:D,3,FALSE)</f>
        <v>1329871.9491000001</v>
      </c>
      <c r="J14" s="21">
        <f>VLOOKUP(B14,RMS!B:E,4,FALSE)</f>
        <v>1130324.9397</v>
      </c>
      <c r="K14" s="22">
        <f t="shared" si="1"/>
        <v>-0.11070000007748604</v>
      </c>
      <c r="L14" s="22">
        <f t="shared" si="2"/>
        <v>1.1537999999709427</v>
      </c>
    </row>
    <row r="15" spans="1:12">
      <c r="A15" s="58"/>
      <c r="B15" s="12">
        <v>24</v>
      </c>
      <c r="C15" s="55" t="s">
        <v>17</v>
      </c>
      <c r="D15" s="55"/>
      <c r="E15" s="15">
        <f>RA!D19</f>
        <v>469830.32909999997</v>
      </c>
      <c r="F15" s="25">
        <f>RA!I19</f>
        <v>47721.085200000001</v>
      </c>
      <c r="G15" s="16">
        <f t="shared" si="0"/>
        <v>422109.2439</v>
      </c>
      <c r="H15" s="27">
        <f>RA!J19</f>
        <v>10.1570891115978</v>
      </c>
      <c r="I15" s="20">
        <f>VLOOKUP(B15,RMS!B:D,3,FALSE)</f>
        <v>469830.388168376</v>
      </c>
      <c r="J15" s="21">
        <f>VLOOKUP(B15,RMS!B:E,4,FALSE)</f>
        <v>422109.24387265003</v>
      </c>
      <c r="K15" s="22">
        <f t="shared" si="1"/>
        <v>-5.9068376023788005E-2</v>
      </c>
      <c r="L15" s="22">
        <f t="shared" si="2"/>
        <v>2.7349975425750017E-5</v>
      </c>
    </row>
    <row r="16" spans="1:12">
      <c r="A16" s="58"/>
      <c r="B16" s="12">
        <v>25</v>
      </c>
      <c r="C16" s="55" t="s">
        <v>18</v>
      </c>
      <c r="D16" s="55"/>
      <c r="E16" s="15">
        <f>RA!D20</f>
        <v>1032942.0077</v>
      </c>
      <c r="F16" s="25">
        <f>RA!I20</f>
        <v>27551.9048</v>
      </c>
      <c r="G16" s="16">
        <f t="shared" si="0"/>
        <v>1005390.1028999999</v>
      </c>
      <c r="H16" s="27">
        <f>RA!J20</f>
        <v>2.6673234890841999</v>
      </c>
      <c r="I16" s="20">
        <f>VLOOKUP(B16,RMS!B:D,3,FALSE)</f>
        <v>1032942.0105</v>
      </c>
      <c r="J16" s="21">
        <f>VLOOKUP(B16,RMS!B:E,4,FALSE)</f>
        <v>1005390.1029000001</v>
      </c>
      <c r="K16" s="22">
        <f t="shared" si="1"/>
        <v>-2.8000000165775418E-3</v>
      </c>
      <c r="L16" s="22">
        <f t="shared" si="2"/>
        <v>0</v>
      </c>
    </row>
    <row r="17" spans="1:12">
      <c r="A17" s="58"/>
      <c r="B17" s="12">
        <v>26</v>
      </c>
      <c r="C17" s="55" t="s">
        <v>19</v>
      </c>
      <c r="D17" s="55"/>
      <c r="E17" s="15">
        <f>RA!D21</f>
        <v>307508.82319999998</v>
      </c>
      <c r="F17" s="25">
        <f>RA!I21</f>
        <v>37616.844700000001</v>
      </c>
      <c r="G17" s="16">
        <f t="shared" si="0"/>
        <v>269891.97849999997</v>
      </c>
      <c r="H17" s="27">
        <f>RA!J21</f>
        <v>12.232769228717199</v>
      </c>
      <c r="I17" s="20">
        <f>VLOOKUP(B17,RMS!B:D,3,FALSE)</f>
        <v>307508.75417630299</v>
      </c>
      <c r="J17" s="21">
        <f>VLOOKUP(B17,RMS!B:E,4,FALSE)</f>
        <v>269891.978557227</v>
      </c>
      <c r="K17" s="22">
        <f t="shared" si="1"/>
        <v>6.9023696996737272E-2</v>
      </c>
      <c r="L17" s="22">
        <f t="shared" si="2"/>
        <v>-5.7227036450058222E-5</v>
      </c>
    </row>
    <row r="18" spans="1:12">
      <c r="A18" s="58"/>
      <c r="B18" s="12">
        <v>27</v>
      </c>
      <c r="C18" s="55" t="s">
        <v>20</v>
      </c>
      <c r="D18" s="55"/>
      <c r="E18" s="15">
        <f>RA!D22</f>
        <v>885371.50809999998</v>
      </c>
      <c r="F18" s="25">
        <f>RA!I22</f>
        <v>116689.62519999999</v>
      </c>
      <c r="G18" s="16">
        <f t="shared" si="0"/>
        <v>768681.88289999997</v>
      </c>
      <c r="H18" s="27">
        <f>RA!J22</f>
        <v>13.179735753007799</v>
      </c>
      <c r="I18" s="20">
        <f>VLOOKUP(B18,RMS!B:D,3,FALSE)</f>
        <v>885371.70957610605</v>
      </c>
      <c r="J18" s="21">
        <f>VLOOKUP(B18,RMS!B:E,4,FALSE)</f>
        <v>768681.88239468995</v>
      </c>
      <c r="K18" s="22">
        <f t="shared" si="1"/>
        <v>-0.20147610607091337</v>
      </c>
      <c r="L18" s="22">
        <f t="shared" si="2"/>
        <v>5.0531001761555672E-4</v>
      </c>
    </row>
    <row r="19" spans="1:12">
      <c r="A19" s="58"/>
      <c r="B19" s="12">
        <v>29</v>
      </c>
      <c r="C19" s="55" t="s">
        <v>21</v>
      </c>
      <c r="D19" s="55"/>
      <c r="E19" s="15">
        <f>RA!D23</f>
        <v>2058073.0636</v>
      </c>
      <c r="F19" s="25">
        <f>RA!I23</f>
        <v>218993.17550000001</v>
      </c>
      <c r="G19" s="16">
        <f t="shared" si="0"/>
        <v>1839079.8881000001</v>
      </c>
      <c r="H19" s="27">
        <f>RA!J23</f>
        <v>10.6406900402717</v>
      </c>
      <c r="I19" s="20">
        <f>VLOOKUP(B19,RMS!B:D,3,FALSE)</f>
        <v>2058074.06461197</v>
      </c>
      <c r="J19" s="21">
        <f>VLOOKUP(B19,RMS!B:E,4,FALSE)</f>
        <v>1839079.9189213701</v>
      </c>
      <c r="K19" s="22">
        <f t="shared" si="1"/>
        <v>-1.001011969987303</v>
      </c>
      <c r="L19" s="22">
        <f t="shared" si="2"/>
        <v>-3.0821369960904121E-2</v>
      </c>
    </row>
    <row r="20" spans="1:12">
      <c r="A20" s="58"/>
      <c r="B20" s="12">
        <v>31</v>
      </c>
      <c r="C20" s="55" t="s">
        <v>22</v>
      </c>
      <c r="D20" s="55"/>
      <c r="E20" s="15">
        <f>RA!D24</f>
        <v>277439.08529999998</v>
      </c>
      <c r="F20" s="25">
        <f>RA!I24</f>
        <v>46096.774299999997</v>
      </c>
      <c r="G20" s="16">
        <f t="shared" si="0"/>
        <v>231342.31099999999</v>
      </c>
      <c r="H20" s="27">
        <f>RA!J24</f>
        <v>16.6150974186477</v>
      </c>
      <c r="I20" s="20">
        <f>VLOOKUP(B20,RMS!B:D,3,FALSE)</f>
        <v>277439.09813613899</v>
      </c>
      <c r="J20" s="21">
        <f>VLOOKUP(B20,RMS!B:E,4,FALSE)</f>
        <v>231342.31246277699</v>
      </c>
      <c r="K20" s="22">
        <f t="shared" si="1"/>
        <v>-1.2836139008868486E-2</v>
      </c>
      <c r="L20" s="22">
        <f t="shared" si="2"/>
        <v>-1.462776999687776E-3</v>
      </c>
    </row>
    <row r="21" spans="1:12">
      <c r="A21" s="58"/>
      <c r="B21" s="12">
        <v>32</v>
      </c>
      <c r="C21" s="55" t="s">
        <v>23</v>
      </c>
      <c r="D21" s="55"/>
      <c r="E21" s="15">
        <f>RA!D25</f>
        <v>194645.05729999999</v>
      </c>
      <c r="F21" s="25">
        <f>RA!I25</f>
        <v>22275.508399999999</v>
      </c>
      <c r="G21" s="16">
        <f t="shared" si="0"/>
        <v>172369.54889999999</v>
      </c>
      <c r="H21" s="27">
        <f>RA!J25</f>
        <v>11.4441685337365</v>
      </c>
      <c r="I21" s="20">
        <f>VLOOKUP(B21,RMS!B:D,3,FALSE)</f>
        <v>194645.056719877</v>
      </c>
      <c r="J21" s="21">
        <f>VLOOKUP(B21,RMS!B:E,4,FALSE)</f>
        <v>172369.542323614</v>
      </c>
      <c r="K21" s="22">
        <f t="shared" si="1"/>
        <v>5.8012298541143537E-4</v>
      </c>
      <c r="L21" s="22">
        <f t="shared" si="2"/>
        <v>6.5763859893195331E-3</v>
      </c>
    </row>
    <row r="22" spans="1:12">
      <c r="A22" s="58"/>
      <c r="B22" s="12">
        <v>33</v>
      </c>
      <c r="C22" s="55" t="s">
        <v>24</v>
      </c>
      <c r="D22" s="55"/>
      <c r="E22" s="15">
        <f>RA!D26</f>
        <v>371524.42839999998</v>
      </c>
      <c r="F22" s="25">
        <f>RA!I26</f>
        <v>82498.783899999995</v>
      </c>
      <c r="G22" s="16">
        <f t="shared" si="0"/>
        <v>289025.64449999999</v>
      </c>
      <c r="H22" s="27">
        <f>RA!J26</f>
        <v>22.2054803382076</v>
      </c>
      <c r="I22" s="20">
        <f>VLOOKUP(B22,RMS!B:D,3,FALSE)</f>
        <v>371524.420594675</v>
      </c>
      <c r="J22" s="21">
        <f>VLOOKUP(B22,RMS!B:E,4,FALSE)</f>
        <v>289025.63458945003</v>
      </c>
      <c r="K22" s="22">
        <f t="shared" si="1"/>
        <v>7.8053249744698405E-3</v>
      </c>
      <c r="L22" s="22">
        <f t="shared" si="2"/>
        <v>9.9105499684810638E-3</v>
      </c>
    </row>
    <row r="23" spans="1:12">
      <c r="A23" s="58"/>
      <c r="B23" s="12">
        <v>34</v>
      </c>
      <c r="C23" s="55" t="s">
        <v>25</v>
      </c>
      <c r="D23" s="55"/>
      <c r="E23" s="15">
        <f>RA!D27</f>
        <v>301154.48599999998</v>
      </c>
      <c r="F23" s="25">
        <f>RA!I27</f>
        <v>86455.187900000004</v>
      </c>
      <c r="G23" s="16">
        <f t="shared" si="0"/>
        <v>214699.29809999996</v>
      </c>
      <c r="H23" s="27">
        <f>RA!J27</f>
        <v>28.707919662202901</v>
      </c>
      <c r="I23" s="20">
        <f>VLOOKUP(B23,RMS!B:D,3,FALSE)</f>
        <v>301154.45953339402</v>
      </c>
      <c r="J23" s="21">
        <f>VLOOKUP(B23,RMS!B:E,4,FALSE)</f>
        <v>214699.29846208301</v>
      </c>
      <c r="K23" s="22">
        <f t="shared" si="1"/>
        <v>2.6466605952009559E-2</v>
      </c>
      <c r="L23" s="22">
        <f t="shared" si="2"/>
        <v>-3.6208305391483009E-4</v>
      </c>
    </row>
    <row r="24" spans="1:12">
      <c r="A24" s="58"/>
      <c r="B24" s="12">
        <v>35</v>
      </c>
      <c r="C24" s="55" t="s">
        <v>26</v>
      </c>
      <c r="D24" s="55"/>
      <c r="E24" s="15">
        <f>RA!D28</f>
        <v>928009.43649999995</v>
      </c>
      <c r="F24" s="25">
        <f>RA!I28</f>
        <v>63592.479800000001</v>
      </c>
      <c r="G24" s="16">
        <f t="shared" si="0"/>
        <v>864416.95669999998</v>
      </c>
      <c r="H24" s="27">
        <f>RA!J28</f>
        <v>6.8525682281680096</v>
      </c>
      <c r="I24" s="20">
        <f>VLOOKUP(B24,RMS!B:D,3,FALSE)</f>
        <v>928009.43535221205</v>
      </c>
      <c r="J24" s="21">
        <f>VLOOKUP(B24,RMS!B:E,4,FALSE)</f>
        <v>864416.93188484199</v>
      </c>
      <c r="K24" s="22">
        <f t="shared" si="1"/>
        <v>1.1477879015728831E-3</v>
      </c>
      <c r="L24" s="22">
        <f t="shared" si="2"/>
        <v>2.4815157987177372E-2</v>
      </c>
    </row>
    <row r="25" spans="1:12">
      <c r="A25" s="58"/>
      <c r="B25" s="12">
        <v>36</v>
      </c>
      <c r="C25" s="55" t="s">
        <v>27</v>
      </c>
      <c r="D25" s="55"/>
      <c r="E25" s="15">
        <f>RA!D29</f>
        <v>702299.57090000005</v>
      </c>
      <c r="F25" s="25">
        <f>RA!I29</f>
        <v>111362.9682</v>
      </c>
      <c r="G25" s="16">
        <f t="shared" si="0"/>
        <v>590936.60270000005</v>
      </c>
      <c r="H25" s="27">
        <f>RA!J29</f>
        <v>15.856903921682299</v>
      </c>
      <c r="I25" s="20">
        <f>VLOOKUP(B25,RMS!B:D,3,FALSE)</f>
        <v>702299.57259114995</v>
      </c>
      <c r="J25" s="21">
        <f>VLOOKUP(B25,RMS!B:E,4,FALSE)</f>
        <v>590936.60538074002</v>
      </c>
      <c r="K25" s="22">
        <f t="shared" si="1"/>
        <v>-1.6911498969420791E-3</v>
      </c>
      <c r="L25" s="22">
        <f t="shared" si="2"/>
        <v>-2.680739969946444E-3</v>
      </c>
    </row>
    <row r="26" spans="1:12">
      <c r="A26" s="58"/>
      <c r="B26" s="12">
        <v>37</v>
      </c>
      <c r="C26" s="55" t="s">
        <v>28</v>
      </c>
      <c r="D26" s="55"/>
      <c r="E26" s="15">
        <f>RA!D30</f>
        <v>937019.30599999998</v>
      </c>
      <c r="F26" s="25">
        <f>RA!I30</f>
        <v>169158.88459999999</v>
      </c>
      <c r="G26" s="16">
        <f t="shared" si="0"/>
        <v>767860.42139999999</v>
      </c>
      <c r="H26" s="27">
        <f>RA!J30</f>
        <v>18.052870791116899</v>
      </c>
      <c r="I26" s="20">
        <f>VLOOKUP(B26,RMS!B:D,3,FALSE)</f>
        <v>937019.29020885006</v>
      </c>
      <c r="J26" s="21">
        <f>VLOOKUP(B26,RMS!B:E,4,FALSE)</f>
        <v>767860.41900742205</v>
      </c>
      <c r="K26" s="22">
        <f t="shared" si="1"/>
        <v>1.5791149926371872E-2</v>
      </c>
      <c r="L26" s="22">
        <f t="shared" si="2"/>
        <v>2.3925779387354851E-3</v>
      </c>
    </row>
    <row r="27" spans="1:12">
      <c r="A27" s="58"/>
      <c r="B27" s="12">
        <v>38</v>
      </c>
      <c r="C27" s="55" t="s">
        <v>29</v>
      </c>
      <c r="D27" s="55"/>
      <c r="E27" s="15">
        <f>RA!D31</f>
        <v>669084.6226</v>
      </c>
      <c r="F27" s="25">
        <f>RA!I31</f>
        <v>47151.327100000002</v>
      </c>
      <c r="G27" s="16">
        <f t="shared" si="0"/>
        <v>621933.29550000001</v>
      </c>
      <c r="H27" s="27">
        <f>RA!J31</f>
        <v>7.0471395556475898</v>
      </c>
      <c r="I27" s="20">
        <f>VLOOKUP(B27,RMS!B:D,3,FALSE)</f>
        <v>669084.54224513297</v>
      </c>
      <c r="J27" s="21">
        <f>VLOOKUP(B27,RMS!B:E,4,FALSE)</f>
        <v>621933.31651061901</v>
      </c>
      <c r="K27" s="22">
        <f t="shared" si="1"/>
        <v>8.0354867037385702E-2</v>
      </c>
      <c r="L27" s="22">
        <f t="shared" si="2"/>
        <v>-2.1010619006119668E-2</v>
      </c>
    </row>
    <row r="28" spans="1:12">
      <c r="A28" s="58"/>
      <c r="B28" s="12">
        <v>39</v>
      </c>
      <c r="C28" s="55" t="s">
        <v>30</v>
      </c>
      <c r="D28" s="55"/>
      <c r="E28" s="15">
        <f>RA!D32</f>
        <v>132700.6581</v>
      </c>
      <c r="F28" s="25">
        <f>RA!I32</f>
        <v>33432.420299999998</v>
      </c>
      <c r="G28" s="16">
        <f t="shared" si="0"/>
        <v>99268.237800000003</v>
      </c>
      <c r="H28" s="27">
        <f>RA!J32</f>
        <v>25.1938617175554</v>
      </c>
      <c r="I28" s="20">
        <f>VLOOKUP(B28,RMS!B:D,3,FALSE)</f>
        <v>132700.56467909401</v>
      </c>
      <c r="J28" s="21">
        <f>VLOOKUP(B28,RMS!B:E,4,FALSE)</f>
        <v>99268.246829001306</v>
      </c>
      <c r="K28" s="22">
        <f t="shared" si="1"/>
        <v>9.3420905992388725E-2</v>
      </c>
      <c r="L28" s="22">
        <f t="shared" si="2"/>
        <v>-9.0290013031335548E-3</v>
      </c>
    </row>
    <row r="29" spans="1:12">
      <c r="A29" s="58"/>
      <c r="B29" s="12">
        <v>40</v>
      </c>
      <c r="C29" s="55" t="s">
        <v>31</v>
      </c>
      <c r="D29" s="55"/>
      <c r="E29" s="15">
        <f>RA!D33</f>
        <v>31.1112</v>
      </c>
      <c r="F29" s="25">
        <f>RA!I33</f>
        <v>5.8011999999999997</v>
      </c>
      <c r="G29" s="16">
        <f t="shared" si="0"/>
        <v>25.310000000000002</v>
      </c>
      <c r="H29" s="27">
        <f>RA!J33</f>
        <v>18.646661009540001</v>
      </c>
      <c r="I29" s="20">
        <f>VLOOKUP(B29,RMS!B:D,3,FALSE)</f>
        <v>31.1112</v>
      </c>
      <c r="J29" s="21">
        <f>VLOOKUP(B29,RMS!B:E,4,FALSE)</f>
        <v>25.31</v>
      </c>
      <c r="K29" s="22">
        <f t="shared" si="1"/>
        <v>0</v>
      </c>
      <c r="L29" s="22">
        <f t="shared" si="2"/>
        <v>0</v>
      </c>
    </row>
    <row r="30" spans="1:12">
      <c r="A30" s="58"/>
      <c r="B30" s="12">
        <v>41</v>
      </c>
      <c r="C30" s="55" t="s">
        <v>40</v>
      </c>
      <c r="D30" s="5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8"/>
      <c r="B31" s="12">
        <v>42</v>
      </c>
      <c r="C31" s="55" t="s">
        <v>32</v>
      </c>
      <c r="D31" s="55"/>
      <c r="E31" s="15">
        <f>RA!D35</f>
        <v>155501.43049999999</v>
      </c>
      <c r="F31" s="25">
        <f>RA!I35</f>
        <v>19657.1996</v>
      </c>
      <c r="G31" s="16">
        <f t="shared" si="0"/>
        <v>135844.2309</v>
      </c>
      <c r="H31" s="27">
        <f>RA!J35</f>
        <v>12.6411696257675</v>
      </c>
      <c r="I31" s="20">
        <f>VLOOKUP(B31,RMS!B:D,3,FALSE)</f>
        <v>155501.42980000001</v>
      </c>
      <c r="J31" s="21">
        <f>VLOOKUP(B31,RMS!B:E,4,FALSE)</f>
        <v>135844.2366</v>
      </c>
      <c r="K31" s="22">
        <f t="shared" si="1"/>
        <v>6.99999975040555E-4</v>
      </c>
      <c r="L31" s="22">
        <f t="shared" si="2"/>
        <v>-5.7000000088009983E-3</v>
      </c>
    </row>
    <row r="32" spans="1:12">
      <c r="A32" s="58"/>
      <c r="B32" s="12">
        <v>71</v>
      </c>
      <c r="C32" s="55" t="s">
        <v>41</v>
      </c>
      <c r="D32" s="5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8"/>
      <c r="B33" s="12">
        <v>72</v>
      </c>
      <c r="C33" s="55" t="s">
        <v>42</v>
      </c>
      <c r="D33" s="5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8"/>
      <c r="B34" s="12">
        <v>73</v>
      </c>
      <c r="C34" s="55" t="s">
        <v>43</v>
      </c>
      <c r="D34" s="5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8"/>
      <c r="B35" s="12">
        <v>75</v>
      </c>
      <c r="C35" s="55" t="s">
        <v>33</v>
      </c>
      <c r="D35" s="55"/>
      <c r="E35" s="15">
        <f>RA!D39</f>
        <v>263952.14600000001</v>
      </c>
      <c r="F35" s="25">
        <f>RA!I39</f>
        <v>15857.8842</v>
      </c>
      <c r="G35" s="16">
        <f t="shared" si="0"/>
        <v>248094.26180000001</v>
      </c>
      <c r="H35" s="27">
        <f>RA!J39</f>
        <v>6.0078633344394197</v>
      </c>
      <c r="I35" s="20">
        <f>VLOOKUP(B35,RMS!B:D,3,FALSE)</f>
        <v>263952.14529914502</v>
      </c>
      <c r="J35" s="21">
        <f>VLOOKUP(B35,RMS!B:E,4,FALSE)</f>
        <v>248094.262307692</v>
      </c>
      <c r="K35" s="22">
        <f t="shared" si="1"/>
        <v>7.0085498737171292E-4</v>
      </c>
      <c r="L35" s="22">
        <f t="shared" si="2"/>
        <v>-5.0769199151545763E-4</v>
      </c>
    </row>
    <row r="36" spans="1:12">
      <c r="A36" s="58"/>
      <c r="B36" s="12">
        <v>76</v>
      </c>
      <c r="C36" s="55" t="s">
        <v>34</v>
      </c>
      <c r="D36" s="55"/>
      <c r="E36" s="15">
        <f>RA!D40</f>
        <v>357272.39630000002</v>
      </c>
      <c r="F36" s="25">
        <f>RA!I40</f>
        <v>27072.517800000001</v>
      </c>
      <c r="G36" s="16">
        <f t="shared" si="0"/>
        <v>330199.87849999999</v>
      </c>
      <c r="H36" s="27">
        <f>RA!J40</f>
        <v>7.57755653119849</v>
      </c>
      <c r="I36" s="20">
        <f>VLOOKUP(B36,RMS!B:D,3,FALSE)</f>
        <v>357272.38770683802</v>
      </c>
      <c r="J36" s="21">
        <f>VLOOKUP(B36,RMS!B:E,4,FALSE)</f>
        <v>330199.88034786301</v>
      </c>
      <c r="K36" s="22">
        <f t="shared" si="1"/>
        <v>8.5931619978509843E-3</v>
      </c>
      <c r="L36" s="22">
        <f t="shared" si="2"/>
        <v>-1.8478630227036774E-3</v>
      </c>
    </row>
    <row r="37" spans="1:12">
      <c r="A37" s="58"/>
      <c r="B37" s="12">
        <v>77</v>
      </c>
      <c r="C37" s="55" t="s">
        <v>44</v>
      </c>
      <c r="D37" s="5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8"/>
      <c r="B38" s="12">
        <v>78</v>
      </c>
      <c r="C38" s="55" t="s">
        <v>45</v>
      </c>
      <c r="D38" s="5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8"/>
      <c r="B39" s="12">
        <v>99</v>
      </c>
      <c r="C39" s="55" t="s">
        <v>35</v>
      </c>
      <c r="D39" s="55"/>
      <c r="E39" s="15">
        <f>RA!D43</f>
        <v>24976.412899999999</v>
      </c>
      <c r="F39" s="25">
        <f>RA!I43</f>
        <v>4790.4215999999997</v>
      </c>
      <c r="G39" s="16">
        <f t="shared" si="0"/>
        <v>20185.991300000002</v>
      </c>
      <c r="H39" s="27">
        <f>RA!J43</f>
        <v>19.179782217645801</v>
      </c>
      <c r="I39" s="20">
        <f>VLOOKUP(B39,RMS!B:D,3,FALSE)</f>
        <v>24976.412903713801</v>
      </c>
      <c r="J39" s="21">
        <f>VLOOKUP(B39,RMS!B:E,4,FALSE)</f>
        <v>20185.991059677799</v>
      </c>
      <c r="K39" s="22">
        <f t="shared" si="1"/>
        <v>-3.7138015613891184E-6</v>
      </c>
      <c r="L39" s="22">
        <f t="shared" si="2"/>
        <v>2.4032220244407654E-4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6" style="1" customWidth="1"/>
    <col min="17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30" t="s">
        <v>54</v>
      </c>
      <c r="W1" s="63"/>
    </row>
    <row r="2" spans="1:23" ht="12.7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30"/>
      <c r="W2" s="63"/>
    </row>
    <row r="3" spans="1:23" ht="23.25" thickBo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31" t="s">
        <v>55</v>
      </c>
      <c r="W3" s="63"/>
    </row>
    <row r="4" spans="1:23" ht="12.75" thickTop="1" thickBo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W4" s="63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4" t="s">
        <v>4</v>
      </c>
      <c r="C6" s="65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6" t="s">
        <v>5</v>
      </c>
      <c r="B7" s="67"/>
      <c r="C7" s="68"/>
      <c r="D7" s="39">
        <v>14269446.446</v>
      </c>
      <c r="E7" s="39">
        <v>17318432</v>
      </c>
      <c r="F7" s="40">
        <v>82.394563468563405</v>
      </c>
      <c r="G7" s="41"/>
      <c r="H7" s="41"/>
      <c r="I7" s="39">
        <v>1821942.1680999999</v>
      </c>
      <c r="J7" s="40">
        <v>12.7681348747115</v>
      </c>
      <c r="K7" s="41"/>
      <c r="L7" s="41"/>
      <c r="M7" s="41"/>
      <c r="N7" s="39">
        <v>52923332.092600003</v>
      </c>
      <c r="O7" s="39">
        <v>1936490482.71</v>
      </c>
      <c r="P7" s="41"/>
      <c r="Q7" s="39">
        <v>986687</v>
      </c>
      <c r="R7" s="41"/>
      <c r="S7" s="41"/>
      <c r="T7" s="39">
        <v>16.1854785200373</v>
      </c>
      <c r="U7" s="53"/>
    </row>
    <row r="8" spans="1:23" ht="12" thickBot="1">
      <c r="A8" s="69">
        <v>41520</v>
      </c>
      <c r="B8" s="59" t="s">
        <v>6</v>
      </c>
      <c r="C8" s="60"/>
      <c r="D8" s="42">
        <v>594453.40430000005</v>
      </c>
      <c r="E8" s="42">
        <v>662907</v>
      </c>
      <c r="F8" s="43">
        <v>89.673725620637597</v>
      </c>
      <c r="G8" s="44"/>
      <c r="H8" s="44"/>
      <c r="I8" s="42">
        <v>123831.8082</v>
      </c>
      <c r="J8" s="43">
        <v>20.831205154896601</v>
      </c>
      <c r="K8" s="44"/>
      <c r="L8" s="44"/>
      <c r="M8" s="44"/>
      <c r="N8" s="42">
        <v>2305315.4918999998</v>
      </c>
      <c r="O8" s="42">
        <v>61952074.018600002</v>
      </c>
      <c r="P8" s="44"/>
      <c r="Q8" s="42">
        <v>31998</v>
      </c>
      <c r="R8" s="44"/>
      <c r="S8" s="44"/>
      <c r="T8" s="42">
        <v>21.3849497249828</v>
      </c>
      <c r="U8" s="45"/>
    </row>
    <row r="9" spans="1:23" ht="12" thickBot="1">
      <c r="A9" s="70"/>
      <c r="B9" s="59" t="s">
        <v>7</v>
      </c>
      <c r="C9" s="60"/>
      <c r="D9" s="42">
        <v>123316.6093</v>
      </c>
      <c r="E9" s="42">
        <v>101682</v>
      </c>
      <c r="F9" s="43">
        <v>121.276734623631</v>
      </c>
      <c r="G9" s="44"/>
      <c r="H9" s="44"/>
      <c r="I9" s="42">
        <v>15898.8452</v>
      </c>
      <c r="J9" s="43">
        <v>12.892703821690301</v>
      </c>
      <c r="K9" s="44"/>
      <c r="L9" s="44"/>
      <c r="M9" s="44"/>
      <c r="N9" s="42">
        <v>636851.49269999994</v>
      </c>
      <c r="O9" s="42">
        <v>14049592.741900001</v>
      </c>
      <c r="P9" s="44"/>
      <c r="Q9" s="42">
        <v>11295</v>
      </c>
      <c r="R9" s="44"/>
      <c r="S9" s="44"/>
      <c r="T9" s="42">
        <v>15.9406280832227</v>
      </c>
      <c r="U9" s="45"/>
    </row>
    <row r="10" spans="1:23" ht="12" thickBot="1">
      <c r="A10" s="70"/>
      <c r="B10" s="59" t="s">
        <v>8</v>
      </c>
      <c r="C10" s="60"/>
      <c r="D10" s="42">
        <v>89458.776500000007</v>
      </c>
      <c r="E10" s="42">
        <v>116803</v>
      </c>
      <c r="F10" s="43">
        <v>76.589451041497199</v>
      </c>
      <c r="G10" s="44"/>
      <c r="H10" s="44"/>
      <c r="I10" s="42">
        <v>19660.698899999999</v>
      </c>
      <c r="J10" s="43">
        <v>21.9773840747755</v>
      </c>
      <c r="K10" s="44"/>
      <c r="L10" s="44"/>
      <c r="M10" s="44"/>
      <c r="N10" s="42">
        <v>414022.52110000001</v>
      </c>
      <c r="O10" s="42">
        <v>18799835.632599998</v>
      </c>
      <c r="P10" s="44"/>
      <c r="Q10" s="42">
        <v>91392</v>
      </c>
      <c r="R10" s="44"/>
      <c r="S10" s="44"/>
      <c r="T10" s="42">
        <v>1.24397951352416</v>
      </c>
      <c r="U10" s="45"/>
    </row>
    <row r="11" spans="1:23" ht="12" thickBot="1">
      <c r="A11" s="70"/>
      <c r="B11" s="59" t="s">
        <v>9</v>
      </c>
      <c r="C11" s="60"/>
      <c r="D11" s="42">
        <v>48467.571300000003</v>
      </c>
      <c r="E11" s="42">
        <v>58376</v>
      </c>
      <c r="F11" s="43">
        <v>83.026537104289403</v>
      </c>
      <c r="G11" s="44"/>
      <c r="H11" s="44"/>
      <c r="I11" s="42">
        <v>9919.2564000000002</v>
      </c>
      <c r="J11" s="43">
        <v>20.465759133262001</v>
      </c>
      <c r="K11" s="44"/>
      <c r="L11" s="44"/>
      <c r="M11" s="44"/>
      <c r="N11" s="42">
        <v>178898.79500000001</v>
      </c>
      <c r="O11" s="42">
        <v>6222937.9978</v>
      </c>
      <c r="P11" s="44"/>
      <c r="Q11" s="42">
        <v>2722</v>
      </c>
      <c r="R11" s="44"/>
      <c r="S11" s="44"/>
      <c r="T11" s="42">
        <v>18.7962001102131</v>
      </c>
      <c r="U11" s="45"/>
    </row>
    <row r="12" spans="1:23" ht="12" thickBot="1">
      <c r="A12" s="70"/>
      <c r="B12" s="59" t="s">
        <v>10</v>
      </c>
      <c r="C12" s="60"/>
      <c r="D12" s="42">
        <v>247206.84650000001</v>
      </c>
      <c r="E12" s="42">
        <v>147529</v>
      </c>
      <c r="F12" s="43">
        <v>167.564917067153</v>
      </c>
      <c r="G12" s="44"/>
      <c r="H12" s="44"/>
      <c r="I12" s="42">
        <v>21273.123</v>
      </c>
      <c r="J12" s="43">
        <v>8.6053939448639003</v>
      </c>
      <c r="K12" s="44"/>
      <c r="L12" s="44"/>
      <c r="M12" s="44"/>
      <c r="N12" s="42">
        <v>744209.68790000002</v>
      </c>
      <c r="O12" s="42">
        <v>23718589.289799999</v>
      </c>
      <c r="P12" s="44"/>
      <c r="Q12" s="42">
        <v>2668</v>
      </c>
      <c r="R12" s="44"/>
      <c r="S12" s="44"/>
      <c r="T12" s="42">
        <v>77.886356259370302</v>
      </c>
      <c r="U12" s="45"/>
    </row>
    <row r="13" spans="1:23" ht="12" thickBot="1">
      <c r="A13" s="70"/>
      <c r="B13" s="59" t="s">
        <v>11</v>
      </c>
      <c r="C13" s="60"/>
      <c r="D13" s="42">
        <v>255435.90239999999</v>
      </c>
      <c r="E13" s="42">
        <v>307886</v>
      </c>
      <c r="F13" s="43">
        <v>82.964442163658006</v>
      </c>
      <c r="G13" s="44"/>
      <c r="H13" s="44"/>
      <c r="I13" s="42">
        <v>64633.9257</v>
      </c>
      <c r="J13" s="43">
        <v>25.303383390008499</v>
      </c>
      <c r="K13" s="44"/>
      <c r="L13" s="44"/>
      <c r="M13" s="44"/>
      <c r="N13" s="42">
        <v>986654.647</v>
      </c>
      <c r="O13" s="42">
        <v>33989273.751800001</v>
      </c>
      <c r="P13" s="44"/>
      <c r="Q13" s="42">
        <v>13112</v>
      </c>
      <c r="R13" s="44"/>
      <c r="S13" s="44"/>
      <c r="T13" s="42">
        <v>22.061174969493599</v>
      </c>
      <c r="U13" s="45"/>
    </row>
    <row r="14" spans="1:23" ht="12" thickBot="1">
      <c r="A14" s="70"/>
      <c r="B14" s="59" t="s">
        <v>12</v>
      </c>
      <c r="C14" s="60"/>
      <c r="D14" s="42">
        <v>218214.7156</v>
      </c>
      <c r="E14" s="42">
        <v>151085</v>
      </c>
      <c r="F14" s="43">
        <v>144.431754045736</v>
      </c>
      <c r="G14" s="44"/>
      <c r="H14" s="44"/>
      <c r="I14" s="42">
        <v>42130.793299999998</v>
      </c>
      <c r="J14" s="43">
        <v>19.3070358175239</v>
      </c>
      <c r="K14" s="44"/>
      <c r="L14" s="44"/>
      <c r="M14" s="44"/>
      <c r="N14" s="42">
        <v>528648.29130000004</v>
      </c>
      <c r="O14" s="42">
        <v>18303850.7216</v>
      </c>
      <c r="P14" s="44"/>
      <c r="Q14" s="42">
        <v>2595</v>
      </c>
      <c r="R14" s="44"/>
      <c r="S14" s="44"/>
      <c r="T14" s="42">
        <v>54.910905818882497</v>
      </c>
      <c r="U14" s="45"/>
    </row>
    <row r="15" spans="1:23" ht="12" thickBot="1">
      <c r="A15" s="70"/>
      <c r="B15" s="59" t="s">
        <v>13</v>
      </c>
      <c r="C15" s="60"/>
      <c r="D15" s="42">
        <v>105119.4243</v>
      </c>
      <c r="E15" s="42">
        <v>94238</v>
      </c>
      <c r="F15" s="43">
        <v>111.546747914854</v>
      </c>
      <c r="G15" s="44"/>
      <c r="H15" s="44"/>
      <c r="I15" s="42">
        <v>17642.804700000001</v>
      </c>
      <c r="J15" s="43">
        <v>16.783581928349701</v>
      </c>
      <c r="K15" s="44"/>
      <c r="L15" s="44"/>
      <c r="M15" s="44"/>
      <c r="N15" s="42">
        <v>315594.51</v>
      </c>
      <c r="O15" s="42">
        <v>12253244.601299999</v>
      </c>
      <c r="P15" s="44"/>
      <c r="Q15" s="42">
        <v>3692</v>
      </c>
      <c r="R15" s="44"/>
      <c r="S15" s="44"/>
      <c r="T15" s="42">
        <v>23.6088424702059</v>
      </c>
      <c r="U15" s="45"/>
    </row>
    <row r="16" spans="1:23" ht="12" thickBot="1">
      <c r="A16" s="70"/>
      <c r="B16" s="59" t="s">
        <v>14</v>
      </c>
      <c r="C16" s="60"/>
      <c r="D16" s="42">
        <v>607320.29639999999</v>
      </c>
      <c r="E16" s="42">
        <v>806675</v>
      </c>
      <c r="F16" s="43">
        <v>75.2868622927449</v>
      </c>
      <c r="G16" s="44"/>
      <c r="H16" s="44"/>
      <c r="I16" s="42">
        <v>51613.707699999999</v>
      </c>
      <c r="J16" s="43">
        <v>8.4985975285116506</v>
      </c>
      <c r="K16" s="44"/>
      <c r="L16" s="44"/>
      <c r="M16" s="44"/>
      <c r="N16" s="42">
        <v>2559550.0721</v>
      </c>
      <c r="O16" s="42">
        <v>106163006.9694</v>
      </c>
      <c r="P16" s="44"/>
      <c r="Q16" s="42">
        <v>49626</v>
      </c>
      <c r="R16" s="44"/>
      <c r="S16" s="44"/>
      <c r="T16" s="42">
        <v>15.1295664853101</v>
      </c>
      <c r="U16" s="45"/>
    </row>
    <row r="17" spans="1:21" ht="12" thickBot="1">
      <c r="A17" s="70"/>
      <c r="B17" s="59" t="s">
        <v>15</v>
      </c>
      <c r="C17" s="60"/>
      <c r="D17" s="42">
        <v>581245.18130000005</v>
      </c>
      <c r="E17" s="42">
        <v>530477</v>
      </c>
      <c r="F17" s="43">
        <v>109.570288872091</v>
      </c>
      <c r="G17" s="44"/>
      <c r="H17" s="44"/>
      <c r="I17" s="42">
        <v>77810.665800000002</v>
      </c>
      <c r="J17" s="43">
        <v>13.3868921934063</v>
      </c>
      <c r="K17" s="44"/>
      <c r="L17" s="44"/>
      <c r="M17" s="44"/>
      <c r="N17" s="42">
        <v>1801120.1102</v>
      </c>
      <c r="O17" s="42">
        <v>73820324.775399998</v>
      </c>
      <c r="P17" s="44"/>
      <c r="Q17" s="42">
        <v>15703</v>
      </c>
      <c r="R17" s="44"/>
      <c r="S17" s="44"/>
      <c r="T17" s="42">
        <v>37.630992033369402</v>
      </c>
      <c r="U17" s="45"/>
    </row>
    <row r="18" spans="1:21" ht="12" thickBot="1">
      <c r="A18" s="70"/>
      <c r="B18" s="59" t="s">
        <v>16</v>
      </c>
      <c r="C18" s="60"/>
      <c r="D18" s="42">
        <v>1329871.8384</v>
      </c>
      <c r="E18" s="42">
        <v>1482640</v>
      </c>
      <c r="F18" s="43">
        <v>89.696206658393095</v>
      </c>
      <c r="G18" s="44"/>
      <c r="H18" s="44"/>
      <c r="I18" s="42">
        <v>199545.74489999999</v>
      </c>
      <c r="J18" s="43">
        <v>15.0048853685088</v>
      </c>
      <c r="K18" s="44"/>
      <c r="L18" s="44"/>
      <c r="M18" s="44"/>
      <c r="N18" s="42">
        <v>4772484.1070999997</v>
      </c>
      <c r="O18" s="42">
        <v>192279391.61750001</v>
      </c>
      <c r="P18" s="44"/>
      <c r="Q18" s="42">
        <v>82977</v>
      </c>
      <c r="R18" s="44"/>
      <c r="S18" s="44"/>
      <c r="T18" s="42">
        <v>16.8467726695349</v>
      </c>
      <c r="U18" s="45"/>
    </row>
    <row r="19" spans="1:21" ht="12" thickBot="1">
      <c r="A19" s="70"/>
      <c r="B19" s="59" t="s">
        <v>17</v>
      </c>
      <c r="C19" s="60"/>
      <c r="D19" s="42">
        <v>469830.32909999997</v>
      </c>
      <c r="E19" s="42">
        <v>553954</v>
      </c>
      <c r="F19" s="43">
        <v>84.813960924553299</v>
      </c>
      <c r="G19" s="44"/>
      <c r="H19" s="44"/>
      <c r="I19" s="42">
        <v>47721.085200000001</v>
      </c>
      <c r="J19" s="43">
        <v>10.1570891115978</v>
      </c>
      <c r="K19" s="44"/>
      <c r="L19" s="44"/>
      <c r="M19" s="44"/>
      <c r="N19" s="42">
        <v>1653321.2598999999</v>
      </c>
      <c r="O19" s="42">
        <v>65909659.6919</v>
      </c>
      <c r="P19" s="44"/>
      <c r="Q19" s="42">
        <v>11518</v>
      </c>
      <c r="R19" s="44"/>
      <c r="S19" s="44"/>
      <c r="T19" s="42">
        <v>42.1199663917347</v>
      </c>
      <c r="U19" s="45"/>
    </row>
    <row r="20" spans="1:21" ht="12" thickBot="1">
      <c r="A20" s="70"/>
      <c r="B20" s="59" t="s">
        <v>18</v>
      </c>
      <c r="C20" s="60"/>
      <c r="D20" s="42">
        <v>1032942.0077</v>
      </c>
      <c r="E20" s="42">
        <v>1326058</v>
      </c>
      <c r="F20" s="43">
        <v>77.895688401261495</v>
      </c>
      <c r="G20" s="44"/>
      <c r="H20" s="44"/>
      <c r="I20" s="42">
        <v>27551.9048</v>
      </c>
      <c r="J20" s="43">
        <v>2.6673234890841999</v>
      </c>
      <c r="K20" s="44"/>
      <c r="L20" s="44"/>
      <c r="M20" s="44"/>
      <c r="N20" s="42">
        <v>3652318.1354999999</v>
      </c>
      <c r="O20" s="42">
        <v>113425066.6102</v>
      </c>
      <c r="P20" s="44"/>
      <c r="Q20" s="42">
        <v>40845</v>
      </c>
      <c r="R20" s="44"/>
      <c r="S20" s="44"/>
      <c r="T20" s="42">
        <v>28.634754280817699</v>
      </c>
      <c r="U20" s="45"/>
    </row>
    <row r="21" spans="1:21" ht="12" thickBot="1">
      <c r="A21" s="70"/>
      <c r="B21" s="59" t="s">
        <v>19</v>
      </c>
      <c r="C21" s="60"/>
      <c r="D21" s="42">
        <v>307508.82319999998</v>
      </c>
      <c r="E21" s="42">
        <v>394256</v>
      </c>
      <c r="F21" s="43">
        <v>77.997246256239606</v>
      </c>
      <c r="G21" s="44"/>
      <c r="H21" s="44"/>
      <c r="I21" s="42">
        <v>37616.844700000001</v>
      </c>
      <c r="J21" s="43">
        <v>12.232769228717199</v>
      </c>
      <c r="K21" s="44"/>
      <c r="L21" s="44"/>
      <c r="M21" s="44"/>
      <c r="N21" s="42">
        <v>1062408.8244</v>
      </c>
      <c r="O21" s="42">
        <v>40581125.168799996</v>
      </c>
      <c r="P21" s="44"/>
      <c r="Q21" s="42">
        <v>32250</v>
      </c>
      <c r="R21" s="44"/>
      <c r="S21" s="44"/>
      <c r="T21" s="42">
        <v>9.9550334356589207</v>
      </c>
      <c r="U21" s="45"/>
    </row>
    <row r="22" spans="1:21" ht="12" thickBot="1">
      <c r="A22" s="70"/>
      <c r="B22" s="59" t="s">
        <v>20</v>
      </c>
      <c r="C22" s="60"/>
      <c r="D22" s="42">
        <v>885371.50809999998</v>
      </c>
      <c r="E22" s="42">
        <v>1017651</v>
      </c>
      <c r="F22" s="43">
        <v>87.001487553198501</v>
      </c>
      <c r="G22" s="44"/>
      <c r="H22" s="44"/>
      <c r="I22" s="42">
        <v>116689.62519999999</v>
      </c>
      <c r="J22" s="43">
        <v>13.179735753007799</v>
      </c>
      <c r="K22" s="44"/>
      <c r="L22" s="44"/>
      <c r="M22" s="44"/>
      <c r="N22" s="42">
        <v>3267688.3106</v>
      </c>
      <c r="O22" s="42">
        <v>142743853.99270001</v>
      </c>
      <c r="P22" s="44"/>
      <c r="Q22" s="42">
        <v>70200</v>
      </c>
      <c r="R22" s="44"/>
      <c r="S22" s="44"/>
      <c r="T22" s="42">
        <v>14.239431430199399</v>
      </c>
      <c r="U22" s="45"/>
    </row>
    <row r="23" spans="1:21" ht="12" thickBot="1">
      <c r="A23" s="70"/>
      <c r="B23" s="59" t="s">
        <v>21</v>
      </c>
      <c r="C23" s="60"/>
      <c r="D23" s="42">
        <v>2058073.0636</v>
      </c>
      <c r="E23" s="42">
        <v>2336430</v>
      </c>
      <c r="F23" s="43">
        <v>88.086228288457207</v>
      </c>
      <c r="G23" s="44"/>
      <c r="H23" s="44"/>
      <c r="I23" s="42">
        <v>218993.17550000001</v>
      </c>
      <c r="J23" s="43">
        <v>10.6406900402717</v>
      </c>
      <c r="K23" s="44"/>
      <c r="L23" s="44"/>
      <c r="M23" s="44"/>
      <c r="N23" s="42">
        <v>9287983.0842000004</v>
      </c>
      <c r="O23" s="42">
        <v>298287363.3344</v>
      </c>
      <c r="P23" s="44"/>
      <c r="Q23" s="42">
        <v>88898</v>
      </c>
      <c r="R23" s="44"/>
      <c r="S23" s="44"/>
      <c r="T23" s="42">
        <v>30.838035079529298</v>
      </c>
      <c r="U23" s="45"/>
    </row>
    <row r="24" spans="1:21" ht="12" thickBot="1">
      <c r="A24" s="70"/>
      <c r="B24" s="59" t="s">
        <v>22</v>
      </c>
      <c r="C24" s="60"/>
      <c r="D24" s="42">
        <v>277439.08529999998</v>
      </c>
      <c r="E24" s="42">
        <v>321271</v>
      </c>
      <c r="F24" s="43">
        <v>86.356716074591304</v>
      </c>
      <c r="G24" s="44"/>
      <c r="H24" s="44"/>
      <c r="I24" s="42">
        <v>46096.774299999997</v>
      </c>
      <c r="J24" s="43">
        <v>16.6150974186477</v>
      </c>
      <c r="K24" s="44"/>
      <c r="L24" s="44"/>
      <c r="M24" s="44"/>
      <c r="N24" s="42">
        <v>933735.31640000001</v>
      </c>
      <c r="O24" s="42">
        <v>34664254.144500002</v>
      </c>
      <c r="P24" s="44"/>
      <c r="Q24" s="42">
        <v>33110</v>
      </c>
      <c r="R24" s="44"/>
      <c r="S24" s="44"/>
      <c r="T24" s="42">
        <v>8.4410278526124998</v>
      </c>
      <c r="U24" s="45"/>
    </row>
    <row r="25" spans="1:21" ht="12" thickBot="1">
      <c r="A25" s="70"/>
      <c r="B25" s="59" t="s">
        <v>23</v>
      </c>
      <c r="C25" s="60"/>
      <c r="D25" s="42">
        <v>194645.05729999999</v>
      </c>
      <c r="E25" s="42">
        <v>209407</v>
      </c>
      <c r="F25" s="43">
        <v>92.950597305725196</v>
      </c>
      <c r="G25" s="44"/>
      <c r="H25" s="44"/>
      <c r="I25" s="42">
        <v>22275.508399999999</v>
      </c>
      <c r="J25" s="43">
        <v>11.4441685337365</v>
      </c>
      <c r="K25" s="44"/>
      <c r="L25" s="44"/>
      <c r="M25" s="44"/>
      <c r="N25" s="42">
        <v>650815.64430000004</v>
      </c>
      <c r="O25" s="42">
        <v>25430970.726500001</v>
      </c>
      <c r="P25" s="44"/>
      <c r="Q25" s="42">
        <v>16176</v>
      </c>
      <c r="R25" s="44"/>
      <c r="S25" s="44"/>
      <c r="T25" s="42">
        <v>11.8631989552423</v>
      </c>
      <c r="U25" s="45"/>
    </row>
    <row r="26" spans="1:21" ht="12" thickBot="1">
      <c r="A26" s="70"/>
      <c r="B26" s="59" t="s">
        <v>24</v>
      </c>
      <c r="C26" s="60"/>
      <c r="D26" s="42">
        <v>371524.42839999998</v>
      </c>
      <c r="E26" s="42">
        <v>468068</v>
      </c>
      <c r="F26" s="43">
        <v>79.374028645410505</v>
      </c>
      <c r="G26" s="44"/>
      <c r="H26" s="44"/>
      <c r="I26" s="42">
        <v>82498.783899999995</v>
      </c>
      <c r="J26" s="43">
        <v>22.2054803382076</v>
      </c>
      <c r="K26" s="44"/>
      <c r="L26" s="44"/>
      <c r="M26" s="44"/>
      <c r="N26" s="42">
        <v>1364464.3711999999</v>
      </c>
      <c r="O26" s="42">
        <v>66036968.846699998</v>
      </c>
      <c r="P26" s="44"/>
      <c r="Q26" s="42">
        <v>34015</v>
      </c>
      <c r="R26" s="44"/>
      <c r="S26" s="44"/>
      <c r="T26" s="42">
        <v>14.934175784212799</v>
      </c>
      <c r="U26" s="45"/>
    </row>
    <row r="27" spans="1:21" ht="12" thickBot="1">
      <c r="A27" s="70"/>
      <c r="B27" s="59" t="s">
        <v>25</v>
      </c>
      <c r="C27" s="60"/>
      <c r="D27" s="42">
        <v>301154.48599999998</v>
      </c>
      <c r="E27" s="42">
        <v>293794</v>
      </c>
      <c r="F27" s="43">
        <v>102.50532209643499</v>
      </c>
      <c r="G27" s="44"/>
      <c r="H27" s="44"/>
      <c r="I27" s="42">
        <v>86455.187900000004</v>
      </c>
      <c r="J27" s="43">
        <v>28.707919662202901</v>
      </c>
      <c r="K27" s="44"/>
      <c r="L27" s="44"/>
      <c r="M27" s="44"/>
      <c r="N27" s="42">
        <v>981368.59779999999</v>
      </c>
      <c r="O27" s="42">
        <v>29291655.969799999</v>
      </c>
      <c r="P27" s="44"/>
      <c r="Q27" s="42">
        <v>42961</v>
      </c>
      <c r="R27" s="44"/>
      <c r="S27" s="44"/>
      <c r="T27" s="42">
        <v>7.1057112893089096</v>
      </c>
      <c r="U27" s="45"/>
    </row>
    <row r="28" spans="1:21" ht="12" thickBot="1">
      <c r="A28" s="70"/>
      <c r="B28" s="59" t="s">
        <v>26</v>
      </c>
      <c r="C28" s="60"/>
      <c r="D28" s="42">
        <v>928009.43649999995</v>
      </c>
      <c r="E28" s="42">
        <v>872225</v>
      </c>
      <c r="F28" s="43">
        <v>106.39564751067699</v>
      </c>
      <c r="G28" s="44"/>
      <c r="H28" s="44"/>
      <c r="I28" s="42">
        <v>63592.479800000001</v>
      </c>
      <c r="J28" s="43">
        <v>6.8525682281680096</v>
      </c>
      <c r="K28" s="44"/>
      <c r="L28" s="44"/>
      <c r="M28" s="44"/>
      <c r="N28" s="42">
        <v>2918344.7185</v>
      </c>
      <c r="O28" s="42">
        <v>100190827.7066</v>
      </c>
      <c r="P28" s="44"/>
      <c r="Q28" s="42">
        <v>50095</v>
      </c>
      <c r="R28" s="44"/>
      <c r="S28" s="44"/>
      <c r="T28" s="42">
        <v>17.476286503643099</v>
      </c>
      <c r="U28" s="45"/>
    </row>
    <row r="29" spans="1:21" ht="12" thickBot="1">
      <c r="A29" s="70"/>
      <c r="B29" s="59" t="s">
        <v>27</v>
      </c>
      <c r="C29" s="60"/>
      <c r="D29" s="42">
        <v>702299.57090000005</v>
      </c>
      <c r="E29" s="42">
        <v>689365</v>
      </c>
      <c r="F29" s="43">
        <v>101.876302234665</v>
      </c>
      <c r="G29" s="44"/>
      <c r="H29" s="44"/>
      <c r="I29" s="42">
        <v>111362.9682</v>
      </c>
      <c r="J29" s="43">
        <v>15.856903921682299</v>
      </c>
      <c r="K29" s="44"/>
      <c r="L29" s="44"/>
      <c r="M29" s="44"/>
      <c r="N29" s="42">
        <v>2197143.2826</v>
      </c>
      <c r="O29" s="42">
        <v>72026176.337699994</v>
      </c>
      <c r="P29" s="44"/>
      <c r="Q29" s="42">
        <v>105123</v>
      </c>
      <c r="R29" s="44"/>
      <c r="S29" s="44"/>
      <c r="T29" s="42">
        <v>6.4321955176317296</v>
      </c>
      <c r="U29" s="45"/>
    </row>
    <row r="30" spans="1:21" ht="12" thickBot="1">
      <c r="A30" s="70"/>
      <c r="B30" s="59" t="s">
        <v>28</v>
      </c>
      <c r="C30" s="60"/>
      <c r="D30" s="42">
        <v>937019.30599999998</v>
      </c>
      <c r="E30" s="42">
        <v>1020613</v>
      </c>
      <c r="F30" s="43">
        <v>91.809462156566696</v>
      </c>
      <c r="G30" s="44"/>
      <c r="H30" s="44"/>
      <c r="I30" s="42">
        <v>169158.88459999999</v>
      </c>
      <c r="J30" s="43">
        <v>18.052870791116899</v>
      </c>
      <c r="K30" s="44"/>
      <c r="L30" s="44"/>
      <c r="M30" s="44"/>
      <c r="N30" s="42">
        <v>3329957.9183</v>
      </c>
      <c r="O30" s="42">
        <v>144553328.66679999</v>
      </c>
      <c r="P30" s="44"/>
      <c r="Q30" s="42">
        <v>72783</v>
      </c>
      <c r="R30" s="44"/>
      <c r="S30" s="44"/>
      <c r="T30" s="42">
        <v>14.08657907341</v>
      </c>
      <c r="U30" s="45"/>
    </row>
    <row r="31" spans="1:21" ht="12" thickBot="1">
      <c r="A31" s="70"/>
      <c r="B31" s="59" t="s">
        <v>29</v>
      </c>
      <c r="C31" s="60"/>
      <c r="D31" s="42">
        <v>669084.6226</v>
      </c>
      <c r="E31" s="42">
        <v>850516</v>
      </c>
      <c r="F31" s="43">
        <v>78.668081799754503</v>
      </c>
      <c r="G31" s="44"/>
      <c r="H31" s="44"/>
      <c r="I31" s="42">
        <v>47151.327100000002</v>
      </c>
      <c r="J31" s="43">
        <v>7.0471395556475898</v>
      </c>
      <c r="K31" s="44"/>
      <c r="L31" s="44"/>
      <c r="M31" s="44"/>
      <c r="N31" s="42">
        <v>2654395.8801000002</v>
      </c>
      <c r="O31" s="42">
        <v>110628096.56299999</v>
      </c>
      <c r="P31" s="44"/>
      <c r="Q31" s="42">
        <v>34996</v>
      </c>
      <c r="R31" s="44"/>
      <c r="S31" s="44"/>
      <c r="T31" s="42">
        <v>21.3788715796091</v>
      </c>
      <c r="U31" s="45"/>
    </row>
    <row r="32" spans="1:21" ht="12" thickBot="1">
      <c r="A32" s="70"/>
      <c r="B32" s="59" t="s">
        <v>30</v>
      </c>
      <c r="C32" s="60"/>
      <c r="D32" s="42">
        <v>132700.6581</v>
      </c>
      <c r="E32" s="42">
        <v>137405</v>
      </c>
      <c r="F32" s="43">
        <v>96.576294967432105</v>
      </c>
      <c r="G32" s="44"/>
      <c r="H32" s="44"/>
      <c r="I32" s="42">
        <v>33432.420299999998</v>
      </c>
      <c r="J32" s="43">
        <v>25.1938617175554</v>
      </c>
      <c r="K32" s="44"/>
      <c r="L32" s="44"/>
      <c r="M32" s="44"/>
      <c r="N32" s="42">
        <v>432821.8774</v>
      </c>
      <c r="O32" s="42">
        <v>17185701.4133</v>
      </c>
      <c r="P32" s="44"/>
      <c r="Q32" s="42">
        <v>29619</v>
      </c>
      <c r="R32" s="44"/>
      <c r="S32" s="44"/>
      <c r="T32" s="42">
        <v>4.5036170093521104</v>
      </c>
      <c r="U32" s="45"/>
    </row>
    <row r="33" spans="1:21" ht="12" thickBot="1">
      <c r="A33" s="70"/>
      <c r="B33" s="59" t="s">
        <v>31</v>
      </c>
      <c r="C33" s="60"/>
      <c r="D33" s="42">
        <v>31.1112</v>
      </c>
      <c r="E33" s="44"/>
      <c r="F33" s="44"/>
      <c r="G33" s="44"/>
      <c r="H33" s="44"/>
      <c r="I33" s="42">
        <v>5.8011999999999997</v>
      </c>
      <c r="J33" s="43">
        <v>18.646661009540001</v>
      </c>
      <c r="K33" s="44"/>
      <c r="L33" s="44"/>
      <c r="M33" s="44"/>
      <c r="N33" s="42">
        <v>172.82079999999999</v>
      </c>
      <c r="O33" s="42">
        <v>14381.0769</v>
      </c>
      <c r="P33" s="44"/>
      <c r="Q33" s="42">
        <v>8</v>
      </c>
      <c r="R33" s="44"/>
      <c r="S33" s="44"/>
      <c r="T33" s="42">
        <v>4.2948874999999997</v>
      </c>
      <c r="U33" s="45"/>
    </row>
    <row r="34" spans="1:21" ht="12" thickBot="1">
      <c r="A34" s="70"/>
      <c r="B34" s="59" t="s">
        <v>40</v>
      </c>
      <c r="C34" s="6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2">
        <v>25.9</v>
      </c>
      <c r="P34" s="44"/>
      <c r="Q34" s="44"/>
      <c r="R34" s="44"/>
      <c r="S34" s="44"/>
      <c r="T34" s="44"/>
      <c r="U34" s="45"/>
    </row>
    <row r="35" spans="1:21" ht="12" thickBot="1">
      <c r="A35" s="70"/>
      <c r="B35" s="59" t="s">
        <v>32</v>
      </c>
      <c r="C35" s="60"/>
      <c r="D35" s="42">
        <v>155501.43049999999</v>
      </c>
      <c r="E35" s="42">
        <v>157316</v>
      </c>
      <c r="F35" s="43">
        <v>98.846544852399006</v>
      </c>
      <c r="G35" s="44"/>
      <c r="H35" s="44"/>
      <c r="I35" s="42">
        <v>19657.1996</v>
      </c>
      <c r="J35" s="43">
        <v>12.6411696257675</v>
      </c>
      <c r="K35" s="44"/>
      <c r="L35" s="44"/>
      <c r="M35" s="44"/>
      <c r="N35" s="42">
        <v>520111.16480000003</v>
      </c>
      <c r="O35" s="42">
        <v>13894249.8562</v>
      </c>
      <c r="P35" s="44"/>
      <c r="Q35" s="42">
        <v>13635</v>
      </c>
      <c r="R35" s="44"/>
      <c r="S35" s="44"/>
      <c r="T35" s="42">
        <v>12.773750949761601</v>
      </c>
      <c r="U35" s="45"/>
    </row>
    <row r="36" spans="1:21" ht="12" customHeight="1" thickBot="1">
      <c r="A36" s="70"/>
      <c r="B36" s="59" t="s">
        <v>41</v>
      </c>
      <c r="C36" s="60"/>
      <c r="D36" s="44"/>
      <c r="E36" s="42">
        <v>605004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</row>
    <row r="37" spans="1:21" ht="12" thickBot="1">
      <c r="A37" s="70"/>
      <c r="B37" s="59" t="s">
        <v>42</v>
      </c>
      <c r="C37" s="60"/>
      <c r="D37" s="44"/>
      <c r="E37" s="42">
        <v>217202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5"/>
    </row>
    <row r="38" spans="1:21" ht="12" thickBot="1">
      <c r="A38" s="70"/>
      <c r="B38" s="59" t="s">
        <v>43</v>
      </c>
      <c r="C38" s="60"/>
      <c r="D38" s="44"/>
      <c r="E38" s="42">
        <v>233988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5"/>
    </row>
    <row r="39" spans="1:21" ht="12" customHeight="1" thickBot="1">
      <c r="A39" s="70"/>
      <c r="B39" s="59" t="s">
        <v>33</v>
      </c>
      <c r="C39" s="60"/>
      <c r="D39" s="42">
        <v>263952.14600000001</v>
      </c>
      <c r="E39" s="42">
        <v>407209</v>
      </c>
      <c r="F39" s="43">
        <v>64.819821271140896</v>
      </c>
      <c r="G39" s="44"/>
      <c r="H39" s="44"/>
      <c r="I39" s="42">
        <v>15857.8842</v>
      </c>
      <c r="J39" s="43">
        <v>6.0078633344394197</v>
      </c>
      <c r="K39" s="44"/>
      <c r="L39" s="44"/>
      <c r="M39" s="44"/>
      <c r="N39" s="42">
        <v>1257702.5833999999</v>
      </c>
      <c r="O39" s="42">
        <v>40683783.819499999</v>
      </c>
      <c r="P39" s="44"/>
      <c r="Q39" s="42">
        <v>578</v>
      </c>
      <c r="R39" s="44"/>
      <c r="S39" s="44"/>
      <c r="T39" s="42">
        <v>596.30321245674804</v>
      </c>
      <c r="U39" s="45"/>
    </row>
    <row r="40" spans="1:21" ht="12" thickBot="1">
      <c r="A40" s="70"/>
      <c r="B40" s="59" t="s">
        <v>34</v>
      </c>
      <c r="C40" s="60"/>
      <c r="D40" s="42">
        <v>357272.39630000002</v>
      </c>
      <c r="E40" s="42">
        <v>478516</v>
      </c>
      <c r="F40" s="43">
        <v>74.6625810422222</v>
      </c>
      <c r="G40" s="44"/>
      <c r="H40" s="44"/>
      <c r="I40" s="42">
        <v>27072.517800000001</v>
      </c>
      <c r="J40" s="43">
        <v>7.57755653119849</v>
      </c>
      <c r="K40" s="44"/>
      <c r="L40" s="44"/>
      <c r="M40" s="44"/>
      <c r="N40" s="42">
        <v>1288596.7154000001</v>
      </c>
      <c r="O40" s="42">
        <v>54648080.407099999</v>
      </c>
      <c r="P40" s="44"/>
      <c r="Q40" s="42">
        <v>2068</v>
      </c>
      <c r="R40" s="44"/>
      <c r="S40" s="44"/>
      <c r="T40" s="42">
        <v>177.10170193423599</v>
      </c>
      <c r="U40" s="45"/>
    </row>
    <row r="41" spans="1:21" ht="12" thickBot="1">
      <c r="A41" s="70"/>
      <c r="B41" s="59" t="s">
        <v>44</v>
      </c>
      <c r="C41" s="60"/>
      <c r="D41" s="44"/>
      <c r="E41" s="42">
        <v>194846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5"/>
    </row>
    <row r="42" spans="1:21" ht="12" thickBot="1">
      <c r="A42" s="70"/>
      <c r="B42" s="59" t="s">
        <v>45</v>
      </c>
      <c r="C42" s="60"/>
      <c r="D42" s="44"/>
      <c r="E42" s="42">
        <v>73040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5"/>
    </row>
    <row r="43" spans="1:21" ht="12" thickBot="1">
      <c r="A43" s="71"/>
      <c r="B43" s="59" t="s">
        <v>35</v>
      </c>
      <c r="C43" s="60"/>
      <c r="D43" s="46">
        <v>24976.412899999999</v>
      </c>
      <c r="E43" s="47"/>
      <c r="F43" s="47"/>
      <c r="G43" s="47"/>
      <c r="H43" s="47"/>
      <c r="I43" s="46">
        <v>4790.4215999999997</v>
      </c>
      <c r="J43" s="48">
        <v>19.179782217645801</v>
      </c>
      <c r="K43" s="47"/>
      <c r="L43" s="47"/>
      <c r="M43" s="47"/>
      <c r="N43" s="46">
        <v>226631.86069999999</v>
      </c>
      <c r="O43" s="46">
        <v>4742790.3596999999</v>
      </c>
      <c r="P43" s="47"/>
      <c r="Q43" s="46">
        <v>29</v>
      </c>
      <c r="R43" s="47"/>
      <c r="S43" s="47"/>
      <c r="T43" s="46">
        <v>4462.5992206896599</v>
      </c>
      <c r="U43" s="54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49" t="s">
        <v>53</v>
      </c>
      <c r="B1" s="50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 ht="14.25">
      <c r="A2" s="51">
        <v>1</v>
      </c>
      <c r="B2" s="52">
        <v>12</v>
      </c>
      <c r="C2" s="51">
        <v>56887</v>
      </c>
      <c r="D2" s="51">
        <v>594453.88674187998</v>
      </c>
      <c r="E2" s="51">
        <v>470621.59297350398</v>
      </c>
      <c r="F2" s="51">
        <v>123832.293768376</v>
      </c>
      <c r="G2" s="51">
        <v>470621.59297350398</v>
      </c>
      <c r="H2" s="51">
        <v>0.208312699319848</v>
      </c>
    </row>
    <row r="3" spans="1:8" ht="14.25">
      <c r="A3" s="51">
        <v>2</v>
      </c>
      <c r="B3" s="52">
        <v>13</v>
      </c>
      <c r="C3" s="51">
        <v>25602.948</v>
      </c>
      <c r="D3" s="51">
        <v>123316.64020279099</v>
      </c>
      <c r="E3" s="51">
        <v>107417.77174083699</v>
      </c>
      <c r="F3" s="51">
        <v>15898.8684619545</v>
      </c>
      <c r="G3" s="51">
        <v>107417.77174083699</v>
      </c>
      <c r="H3" s="51">
        <v>0.12892719454413601</v>
      </c>
    </row>
    <row r="4" spans="1:8" ht="14.25">
      <c r="A4" s="51">
        <v>3</v>
      </c>
      <c r="B4" s="52">
        <v>14</v>
      </c>
      <c r="C4" s="51">
        <v>103693</v>
      </c>
      <c r="D4" s="51">
        <v>89460.837983760706</v>
      </c>
      <c r="E4" s="51">
        <v>69798.077716239306</v>
      </c>
      <c r="F4" s="51">
        <v>19662.7602675214</v>
      </c>
      <c r="G4" s="51">
        <v>69798.077716239306</v>
      </c>
      <c r="H4" s="51">
        <v>0.219791818528356</v>
      </c>
    </row>
    <row r="5" spans="1:8" ht="14.25">
      <c r="A5" s="51">
        <v>4</v>
      </c>
      <c r="B5" s="52">
        <v>15</v>
      </c>
      <c r="C5" s="51">
        <v>3133</v>
      </c>
      <c r="D5" s="51">
        <v>48467.598748914599</v>
      </c>
      <c r="E5" s="51">
        <v>38548.314912835602</v>
      </c>
      <c r="F5" s="51">
        <v>9919.2838360789701</v>
      </c>
      <c r="G5" s="51">
        <v>38548.314912835602</v>
      </c>
      <c r="H5" s="51">
        <v>0.20465804149831299</v>
      </c>
    </row>
    <row r="6" spans="1:8" ht="14.25">
      <c r="A6" s="51">
        <v>5</v>
      </c>
      <c r="B6" s="52">
        <v>16</v>
      </c>
      <c r="C6" s="51">
        <v>5626</v>
      </c>
      <c r="D6" s="51">
        <v>247206.84619145299</v>
      </c>
      <c r="E6" s="51">
        <v>225933.72278205099</v>
      </c>
      <c r="F6" s="51">
        <v>21273.123409401702</v>
      </c>
      <c r="G6" s="51">
        <v>225933.72278205099</v>
      </c>
      <c r="H6" s="51">
        <v>8.6053941212155705E-2</v>
      </c>
    </row>
    <row r="7" spans="1:8" ht="14.25">
      <c r="A7" s="51">
        <v>6</v>
      </c>
      <c r="B7" s="52">
        <v>17</v>
      </c>
      <c r="C7" s="51">
        <v>18305</v>
      </c>
      <c r="D7" s="51">
        <v>255436.093788889</v>
      </c>
      <c r="E7" s="51">
        <v>190801.97637863201</v>
      </c>
      <c r="F7" s="51">
        <v>64634.117410256396</v>
      </c>
      <c r="G7" s="51">
        <v>190801.97637863201</v>
      </c>
      <c r="H7" s="51">
        <v>0.25303439483252799</v>
      </c>
    </row>
    <row r="8" spans="1:8" ht="14.25">
      <c r="A8" s="51">
        <v>7</v>
      </c>
      <c r="B8" s="52">
        <v>18</v>
      </c>
      <c r="C8" s="51">
        <v>68775</v>
      </c>
      <c r="D8" s="51">
        <v>218214.68744017099</v>
      </c>
      <c r="E8" s="51">
        <v>176083.921011111</v>
      </c>
      <c r="F8" s="51">
        <v>42130.766429059797</v>
      </c>
      <c r="G8" s="51">
        <v>176083.921011111</v>
      </c>
      <c r="H8" s="51">
        <v>0.19307025995035801</v>
      </c>
    </row>
    <row r="9" spans="1:8" ht="14.25">
      <c r="A9" s="51">
        <v>8</v>
      </c>
      <c r="B9" s="52">
        <v>19</v>
      </c>
      <c r="C9" s="51">
        <v>28611</v>
      </c>
      <c r="D9" s="51">
        <v>105119.452839316</v>
      </c>
      <c r="E9" s="51">
        <v>87476.6185683761</v>
      </c>
      <c r="F9" s="51">
        <v>17642.834270940199</v>
      </c>
      <c r="G9" s="51">
        <v>87476.6185683761</v>
      </c>
      <c r="H9" s="51">
        <v>0.16783605502502699</v>
      </c>
    </row>
    <row r="10" spans="1:8" ht="14.25">
      <c r="A10" s="51">
        <v>9</v>
      </c>
      <c r="B10" s="52">
        <v>21</v>
      </c>
      <c r="C10" s="51">
        <v>152413</v>
      </c>
      <c r="D10" s="51">
        <v>607320.09620000003</v>
      </c>
      <c r="E10" s="51">
        <v>555706.58869999996</v>
      </c>
      <c r="F10" s="51">
        <v>51613.5075</v>
      </c>
      <c r="G10" s="51">
        <v>555706.58869999996</v>
      </c>
      <c r="H10" s="51">
        <v>8.4985673655368202E-2</v>
      </c>
    </row>
    <row r="11" spans="1:8" ht="14.25">
      <c r="A11" s="51">
        <v>10</v>
      </c>
      <c r="B11" s="52">
        <v>22</v>
      </c>
      <c r="C11" s="51">
        <v>35869.243999999999</v>
      </c>
      <c r="D11" s="51">
        <v>581180.59857093997</v>
      </c>
      <c r="E11" s="51">
        <v>503384.01815128198</v>
      </c>
      <c r="F11" s="51">
        <v>77796.580419658101</v>
      </c>
      <c r="G11" s="51">
        <v>503384.01815128198</v>
      </c>
      <c r="H11" s="51">
        <v>0.13385956208956601</v>
      </c>
    </row>
    <row r="12" spans="1:8" ht="14.25">
      <c r="A12" s="51">
        <v>11</v>
      </c>
      <c r="B12" s="52">
        <v>23</v>
      </c>
      <c r="C12" s="51">
        <v>172543.4</v>
      </c>
      <c r="D12" s="51">
        <v>1329871.9491000001</v>
      </c>
      <c r="E12" s="51">
        <v>1130324.9397</v>
      </c>
      <c r="F12" s="51">
        <v>199547.00940000001</v>
      </c>
      <c r="G12" s="51">
        <v>1130324.9397</v>
      </c>
      <c r="H12" s="51">
        <v>0.150049792038282</v>
      </c>
    </row>
    <row r="13" spans="1:8" ht="14.25">
      <c r="A13" s="51">
        <v>12</v>
      </c>
      <c r="B13" s="52">
        <v>24</v>
      </c>
      <c r="C13" s="51">
        <v>17003</v>
      </c>
      <c r="D13" s="51">
        <v>469830.388168376</v>
      </c>
      <c r="E13" s="51">
        <v>422109.24387265003</v>
      </c>
      <c r="F13" s="51">
        <v>47721.144295726503</v>
      </c>
      <c r="G13" s="51">
        <v>422109.24387265003</v>
      </c>
      <c r="H13" s="51">
        <v>0.10157100412718401</v>
      </c>
    </row>
    <row r="14" spans="1:8" ht="14.25">
      <c r="A14" s="51">
        <v>13</v>
      </c>
      <c r="B14" s="52">
        <v>25</v>
      </c>
      <c r="C14" s="51">
        <v>75756</v>
      </c>
      <c r="D14" s="51">
        <v>1032942.0105</v>
      </c>
      <c r="E14" s="51">
        <v>1005390.1029000001</v>
      </c>
      <c r="F14" s="51">
        <v>27551.907599999999</v>
      </c>
      <c r="G14" s="51">
        <v>1005390.1029000001</v>
      </c>
      <c r="H14" s="51">
        <v>2.6673237529242701E-2</v>
      </c>
    </row>
    <row r="15" spans="1:8" ht="14.25">
      <c r="A15" s="51">
        <v>14</v>
      </c>
      <c r="B15" s="52">
        <v>26</v>
      </c>
      <c r="C15" s="51">
        <v>71799</v>
      </c>
      <c r="D15" s="51">
        <v>307508.75417630299</v>
      </c>
      <c r="E15" s="51">
        <v>269891.978557227</v>
      </c>
      <c r="F15" s="51">
        <v>37616.775619075699</v>
      </c>
      <c r="G15" s="51">
        <v>269891.978557227</v>
      </c>
      <c r="H15" s="51">
        <v>0.122327495097941</v>
      </c>
    </row>
    <row r="16" spans="1:8" ht="14.25">
      <c r="A16" s="51">
        <v>15</v>
      </c>
      <c r="B16" s="52">
        <v>27</v>
      </c>
      <c r="C16" s="51">
        <v>147200.68400000001</v>
      </c>
      <c r="D16" s="51">
        <v>885371.70957610605</v>
      </c>
      <c r="E16" s="51">
        <v>768681.88239468995</v>
      </c>
      <c r="F16" s="51">
        <v>116689.827181416</v>
      </c>
      <c r="G16" s="51">
        <v>768681.88239468995</v>
      </c>
      <c r="H16" s="51">
        <v>0.131797555669905</v>
      </c>
    </row>
    <row r="17" spans="1:8" ht="14.25">
      <c r="A17" s="51">
        <v>16</v>
      </c>
      <c r="B17" s="52">
        <v>29</v>
      </c>
      <c r="C17" s="51">
        <v>170703</v>
      </c>
      <c r="D17" s="51">
        <v>2058074.06461197</v>
      </c>
      <c r="E17" s="51">
        <v>1839079.9189213701</v>
      </c>
      <c r="F17" s="51">
        <v>218994.145690598</v>
      </c>
      <c r="G17" s="51">
        <v>1839079.9189213701</v>
      </c>
      <c r="H17" s="51">
        <v>0.106407320055261</v>
      </c>
    </row>
    <row r="18" spans="1:8" ht="14.25">
      <c r="A18" s="51">
        <v>17</v>
      </c>
      <c r="B18" s="52">
        <v>31</v>
      </c>
      <c r="C18" s="51">
        <v>39963.072</v>
      </c>
      <c r="D18" s="51">
        <v>277439.09813613899</v>
      </c>
      <c r="E18" s="51">
        <v>231342.31246277699</v>
      </c>
      <c r="F18" s="51">
        <v>46096.785673362399</v>
      </c>
      <c r="G18" s="51">
        <v>231342.31246277699</v>
      </c>
      <c r="H18" s="51">
        <v>0.166151007493337</v>
      </c>
    </row>
    <row r="19" spans="1:8" ht="14.25">
      <c r="A19" s="51">
        <v>18</v>
      </c>
      <c r="B19" s="52">
        <v>32</v>
      </c>
      <c r="C19" s="51">
        <v>11789.29</v>
      </c>
      <c r="D19" s="51">
        <v>194645.056719877</v>
      </c>
      <c r="E19" s="51">
        <v>172369.542323614</v>
      </c>
      <c r="F19" s="51">
        <v>22275.514396263901</v>
      </c>
      <c r="G19" s="51">
        <v>172369.542323614</v>
      </c>
      <c r="H19" s="51">
        <v>0.114441716484594</v>
      </c>
    </row>
    <row r="20" spans="1:8" ht="14.25">
      <c r="A20" s="51">
        <v>19</v>
      </c>
      <c r="B20" s="52">
        <v>33</v>
      </c>
      <c r="C20" s="51">
        <v>31291.276999999998</v>
      </c>
      <c r="D20" s="51">
        <v>371524.420594675</v>
      </c>
      <c r="E20" s="51">
        <v>289025.63458945003</v>
      </c>
      <c r="F20" s="51">
        <v>82498.7860052248</v>
      </c>
      <c r="G20" s="51">
        <v>289025.63458945003</v>
      </c>
      <c r="H20" s="51">
        <v>0.22205481371365601</v>
      </c>
    </row>
    <row r="21" spans="1:8" ht="14.25">
      <c r="A21" s="51">
        <v>20</v>
      </c>
      <c r="B21" s="52">
        <v>34</v>
      </c>
      <c r="C21" s="51">
        <v>66712.922000000006</v>
      </c>
      <c r="D21" s="51">
        <v>301154.45953339402</v>
      </c>
      <c r="E21" s="51">
        <v>214699.29846208301</v>
      </c>
      <c r="F21" s="51">
        <v>86455.161071310897</v>
      </c>
      <c r="G21" s="51">
        <v>214699.29846208301</v>
      </c>
      <c r="H21" s="51">
        <v>0.28707913276550401</v>
      </c>
    </row>
    <row r="22" spans="1:8" ht="14.25">
      <c r="A22" s="51">
        <v>21</v>
      </c>
      <c r="B22" s="52">
        <v>35</v>
      </c>
      <c r="C22" s="51">
        <v>37819.481</v>
      </c>
      <c r="D22" s="51">
        <v>928009.43535221205</v>
      </c>
      <c r="E22" s="51">
        <v>864416.93188484199</v>
      </c>
      <c r="F22" s="51">
        <v>63592.503467370399</v>
      </c>
      <c r="G22" s="51">
        <v>864416.93188484199</v>
      </c>
      <c r="H22" s="51">
        <v>6.8525707869807204E-2</v>
      </c>
    </row>
    <row r="23" spans="1:8" ht="14.25">
      <c r="A23" s="51">
        <v>22</v>
      </c>
      <c r="B23" s="52">
        <v>36</v>
      </c>
      <c r="C23" s="51">
        <v>126936.11199999999</v>
      </c>
      <c r="D23" s="51">
        <v>702299.57259114995</v>
      </c>
      <c r="E23" s="51">
        <v>590936.60538074002</v>
      </c>
      <c r="F23" s="51">
        <v>111362.96721041</v>
      </c>
      <c r="G23" s="51">
        <v>590936.60538074002</v>
      </c>
      <c r="H23" s="51">
        <v>0.15856903742591499</v>
      </c>
    </row>
    <row r="24" spans="1:8" ht="14.25">
      <c r="A24" s="51">
        <v>23</v>
      </c>
      <c r="B24" s="52">
        <v>37</v>
      </c>
      <c r="C24" s="51">
        <v>103775.376</v>
      </c>
      <c r="D24" s="51">
        <v>937019.29020885006</v>
      </c>
      <c r="E24" s="51">
        <v>767860.41900742205</v>
      </c>
      <c r="F24" s="51">
        <v>169158.87120142701</v>
      </c>
      <c r="G24" s="51">
        <v>767860.41900742205</v>
      </c>
      <c r="H24" s="51">
        <v>0.180528696654392</v>
      </c>
    </row>
    <row r="25" spans="1:8" ht="14.25">
      <c r="A25" s="51">
        <v>24</v>
      </c>
      <c r="B25" s="52">
        <v>38</v>
      </c>
      <c r="C25" s="51">
        <v>133868.777</v>
      </c>
      <c r="D25" s="51">
        <v>669084.54224513297</v>
      </c>
      <c r="E25" s="51">
        <v>621933.31651061901</v>
      </c>
      <c r="F25" s="51">
        <v>47151.225734513297</v>
      </c>
      <c r="G25" s="51">
        <v>621933.31651061901</v>
      </c>
      <c r="H25" s="51">
        <v>7.0471252521087893E-2</v>
      </c>
    </row>
    <row r="26" spans="1:8" ht="14.25">
      <c r="A26" s="51">
        <v>25</v>
      </c>
      <c r="B26" s="52">
        <v>39</v>
      </c>
      <c r="C26" s="51">
        <v>87696.002999999997</v>
      </c>
      <c r="D26" s="51">
        <v>132700.56467909401</v>
      </c>
      <c r="E26" s="51">
        <v>99268.246829001306</v>
      </c>
      <c r="F26" s="51">
        <v>33432.317850092499</v>
      </c>
      <c r="G26" s="51">
        <v>99268.246829001306</v>
      </c>
      <c r="H26" s="51">
        <v>0.25193802250156999</v>
      </c>
    </row>
    <row r="27" spans="1:8" ht="14.25">
      <c r="A27" s="51">
        <v>26</v>
      </c>
      <c r="B27" s="52">
        <v>40</v>
      </c>
      <c r="C27" s="51">
        <v>10</v>
      </c>
      <c r="D27" s="51">
        <v>31.1112</v>
      </c>
      <c r="E27" s="51">
        <v>25.31</v>
      </c>
      <c r="F27" s="51">
        <v>5.8011999999999997</v>
      </c>
      <c r="G27" s="51">
        <v>25.31</v>
      </c>
      <c r="H27" s="51">
        <v>0.1864666100954</v>
      </c>
    </row>
    <row r="28" spans="1:8" ht="14.25">
      <c r="A28" s="51">
        <v>27</v>
      </c>
      <c r="B28" s="52">
        <v>42</v>
      </c>
      <c r="C28" s="51">
        <v>10737.956</v>
      </c>
      <c r="D28" s="51">
        <v>155501.42980000001</v>
      </c>
      <c r="E28" s="51">
        <v>135844.2366</v>
      </c>
      <c r="F28" s="51">
        <v>19657.193200000002</v>
      </c>
      <c r="G28" s="51">
        <v>135844.2366</v>
      </c>
      <c r="H28" s="51">
        <v>0.12641165566954801</v>
      </c>
    </row>
    <row r="29" spans="1:8" ht="14.25">
      <c r="A29" s="51">
        <v>28</v>
      </c>
      <c r="B29" s="52">
        <v>75</v>
      </c>
      <c r="C29" s="51">
        <v>441</v>
      </c>
      <c r="D29" s="51">
        <v>263952.14529914502</v>
      </c>
      <c r="E29" s="51">
        <v>248094.262307692</v>
      </c>
      <c r="F29" s="51">
        <v>15857.882991453</v>
      </c>
      <c r="G29" s="51">
        <v>248094.262307692</v>
      </c>
      <c r="H29" s="51">
        <v>6.0078628925257498E-2</v>
      </c>
    </row>
    <row r="30" spans="1:8" ht="14.25">
      <c r="A30" s="51">
        <v>29</v>
      </c>
      <c r="B30" s="52">
        <v>76</v>
      </c>
      <c r="C30" s="51">
        <v>2091</v>
      </c>
      <c r="D30" s="51">
        <v>357272.38770683802</v>
      </c>
      <c r="E30" s="51">
        <v>330199.88034786301</v>
      </c>
      <c r="F30" s="51">
        <v>27072.507358974399</v>
      </c>
      <c r="G30" s="51">
        <v>330199.88034786301</v>
      </c>
      <c r="H30" s="51">
        <v>7.5775537910276206E-2</v>
      </c>
    </row>
    <row r="31" spans="1:8" ht="14.25">
      <c r="A31" s="51">
        <v>30</v>
      </c>
      <c r="B31" s="52">
        <v>99</v>
      </c>
      <c r="C31" s="51">
        <v>36</v>
      </c>
      <c r="D31" s="51">
        <v>24976.412903713801</v>
      </c>
      <c r="E31" s="51">
        <v>20185.991059677799</v>
      </c>
      <c r="F31" s="51">
        <v>4790.421844036</v>
      </c>
      <c r="G31" s="51">
        <v>20185.991059677799</v>
      </c>
      <c r="H31" s="51">
        <v>0.19179783191859801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2013-09-11T04:30:33Z</dcterms:modified>
</cp:coreProperties>
</file>