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0" l="1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<sst xmlns="http://schemas.openxmlformats.org/spreadsheetml/2006/main" count="144" uniqueCount="101">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</sst>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</cellStyleXfs>
  <cellXfs count="72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31" fillId="0" borderId="0" xfId="45" applyNumberFormat="1" applyFont="1"/>
    <xf numFmtId="0" fontId="30" fillId="0" borderId="0" xfId="45" applyNumberFormat="1" applyFont="1"/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16" Type="http://schemas.openxmlformats.org/officeDocument/2006/relationships/image" Target="cid:99173458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137" Type="http://schemas.openxmlformats.org/officeDocument/2006/relationships/hyperlink" Target="cid:dc21ce9c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53" Type="http://schemas.openxmlformats.org/officeDocument/2006/relationships/hyperlink" Target="cid:ed7946d5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3" Type="http://schemas.openxmlformats.org/officeDocument/2006/relationships/image" Target="cid:650096f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31" t="s">
        <v>4</v>
      </c>
      <c r="D2" s="31"/>
      <c r="E2" s="13"/>
      <c r="F2" s="24"/>
      <c r="G2" s="14"/>
      <c r="H2" s="24"/>
      <c r="I2" s="20"/>
      <c r="J2" s="21"/>
      <c r="K2" s="22"/>
      <c r="L2" s="22"/>
    </row>
    <row r="3" spans="1:12">
      <c r="A3" s="32" t="s">
        <v>5</v>
      </c>
      <c r="B3" s="32"/>
      <c r="C3" s="32"/>
      <c r="D3" s="32"/>
      <c r="E3" s="15">
        <f>RA!D7</f>
        <v>16486851.4253</v>
      </c>
      <c r="F3" s="25">
        <f>RA!I7</f>
        <v>1929493.9432000001</v>
      </c>
      <c r="G3" s="16">
        <f>E3-F3</f>
        <v>14557357.482100001</v>
      </c>
      <c r="H3" s="27">
        <f>RA!J7</f>
        <v>11.7032287938198</v>
      </c>
      <c r="I3" s="20">
        <f>SUM(I4:I39)</f>
        <v>16486855.4543545</v>
      </c>
      <c r="J3" s="21">
        <f>SUM(J4:J39)</f>
        <v>14557357.671373719</v>
      </c>
      <c r="K3" s="22">
        <f>E3-I3</f>
        <v>-4.0290545001626015</v>
      </c>
      <c r="L3" s="22">
        <f>G3-J3</f>
        <v>-0.18927371874451637</v>
      </c>
    </row>
    <row r="4" spans="1:12">
      <c r="A4" s="33">
        <f>RA!A8</f>
        <v>41523</v>
      </c>
      <c r="B4" s="12">
        <v>12</v>
      </c>
      <c r="C4" s="30" t="s">
        <v>6</v>
      </c>
      <c r="D4" s="30"/>
      <c r="E4" s="15">
        <f>RA!D8</f>
        <v>647755.39359999995</v>
      </c>
      <c r="F4" s="25">
        <f>RA!I8</f>
        <v>136805.25529999999</v>
      </c>
      <c r="G4" s="16">
        <f t="shared" ref="G4:G39" si="0">E4-F4</f>
        <v>510950.13829999999</v>
      </c>
      <c r="H4" s="27">
        <f>RA!J8</f>
        <v>21.119894431088198</v>
      </c>
      <c r="I4" s="20">
        <f>VLOOKUP(B4,RMS!B:D,3,FALSE)</f>
        <v>647756.059382051</v>
      </c>
      <c r="J4" s="21">
        <f>VLOOKUP(B4,RMS!B:E,4,FALSE)</f>
        <v>510950.13536068401</v>
      </c>
      <c r="K4" s="22">
        <f t="shared" ref="K4:K39" si="1">E4-I4</f>
        <v>-0.66578205104451627</v>
      </c>
      <c r="L4" s="22">
        <f t="shared" ref="L4:L39" si="2">G4-J4</f>
        <v>2.9393159784376621E-3</v>
      </c>
    </row>
    <row r="5" spans="1:12">
      <c r="A5" s="33"/>
      <c r="B5" s="12">
        <v>13</v>
      </c>
      <c r="C5" s="30" t="s">
        <v>7</v>
      </c>
      <c r="D5" s="30"/>
      <c r="E5" s="15">
        <f>RA!D9</f>
        <v>100201.6963</v>
      </c>
      <c r="F5" s="25">
        <f>RA!I9</f>
        <v>16811.380300000001</v>
      </c>
      <c r="G5" s="16">
        <f t="shared" si="0"/>
        <v>83390.315999999992</v>
      </c>
      <c r="H5" s="27">
        <f>RA!J9</f>
        <v>16.777540621335799</v>
      </c>
      <c r="I5" s="20">
        <f>VLOOKUP(B5,RMS!B:D,3,FALSE)</f>
        <v>100201.726522774</v>
      </c>
      <c r="J5" s="21">
        <f>VLOOKUP(B5,RMS!B:E,4,FALSE)</f>
        <v>83390.316803441499</v>
      </c>
      <c r="K5" s="22">
        <f t="shared" si="1"/>
        <v>-3.022277400305029E-2</v>
      </c>
      <c r="L5" s="22">
        <f t="shared" si="2"/>
        <v>-8.0344150774180889E-4</v>
      </c>
    </row>
    <row r="6" spans="1:12">
      <c r="A6" s="33"/>
      <c r="B6" s="12">
        <v>14</v>
      </c>
      <c r="C6" s="30" t="s">
        <v>8</v>
      </c>
      <c r="D6" s="30"/>
      <c r="E6" s="15">
        <f>RA!D10</f>
        <v>103650.0377</v>
      </c>
      <c r="F6" s="25">
        <f>RA!I10</f>
        <v>22693.432499999999</v>
      </c>
      <c r="G6" s="16">
        <f t="shared" si="0"/>
        <v>80956.605200000005</v>
      </c>
      <c r="H6" s="27">
        <f>RA!J10</f>
        <v>21.894282919300899</v>
      </c>
      <c r="I6" s="20">
        <f>VLOOKUP(B6,RMS!B:D,3,FALSE)</f>
        <v>103652.21625555601</v>
      </c>
      <c r="J6" s="21">
        <f>VLOOKUP(B6,RMS!B:E,4,FALSE)</f>
        <v>80956.604934187999</v>
      </c>
      <c r="K6" s="22">
        <f t="shared" si="1"/>
        <v>-2.178555556005449</v>
      </c>
      <c r="L6" s="22">
        <f t="shared" si="2"/>
        <v>2.6581200654618442E-4</v>
      </c>
    </row>
    <row r="7" spans="1:12">
      <c r="A7" s="33"/>
      <c r="B7" s="12">
        <v>15</v>
      </c>
      <c r="C7" s="30" t="s">
        <v>9</v>
      </c>
      <c r="D7" s="30"/>
      <c r="E7" s="15">
        <f>RA!D11</f>
        <v>59677.263099999996</v>
      </c>
      <c r="F7" s="25">
        <f>RA!I11</f>
        <v>12003.8838</v>
      </c>
      <c r="G7" s="16">
        <f t="shared" si="0"/>
        <v>47673.379300000001</v>
      </c>
      <c r="H7" s="27">
        <f>RA!J11</f>
        <v>20.114668764023801</v>
      </c>
      <c r="I7" s="20">
        <f>VLOOKUP(B7,RMS!B:D,3,FALSE)</f>
        <v>59677.296748490997</v>
      </c>
      <c r="J7" s="21">
        <f>VLOOKUP(B7,RMS!B:E,4,FALSE)</f>
        <v>47673.379632720702</v>
      </c>
      <c r="K7" s="22">
        <f t="shared" si="1"/>
        <v>-3.3648491000349168E-2</v>
      </c>
      <c r="L7" s="22">
        <f t="shared" si="2"/>
        <v>-3.3272070140810683E-4</v>
      </c>
    </row>
    <row r="8" spans="1:12">
      <c r="A8" s="33"/>
      <c r="B8" s="12">
        <v>16</v>
      </c>
      <c r="C8" s="30" t="s">
        <v>10</v>
      </c>
      <c r="D8" s="30"/>
      <c r="E8" s="15">
        <f>RA!D12</f>
        <v>278476.3063</v>
      </c>
      <c r="F8" s="25">
        <f>RA!I12</f>
        <v>24414.223099999999</v>
      </c>
      <c r="G8" s="16">
        <f t="shared" si="0"/>
        <v>254062.08319999999</v>
      </c>
      <c r="H8" s="27">
        <f>RA!J12</f>
        <v>8.7670737321899104</v>
      </c>
      <c r="I8" s="20">
        <f>VLOOKUP(B8,RMS!B:D,3,FALSE)</f>
        <v>278476.30618205102</v>
      </c>
      <c r="J8" s="21">
        <f>VLOOKUP(B8,RMS!B:E,4,FALSE)</f>
        <v>254062.08682820501</v>
      </c>
      <c r="K8" s="22">
        <f t="shared" si="1"/>
        <v>1.1794897727668285E-4</v>
      </c>
      <c r="L8" s="22">
        <f t="shared" si="2"/>
        <v>-3.6282050132285804E-3</v>
      </c>
    </row>
    <row r="9" spans="1:12">
      <c r="A9" s="33"/>
      <c r="B9" s="12">
        <v>17</v>
      </c>
      <c r="C9" s="30" t="s">
        <v>11</v>
      </c>
      <c r="D9" s="30"/>
      <c r="E9" s="15">
        <f>RA!D13</f>
        <v>315257.04090000002</v>
      </c>
      <c r="F9" s="25">
        <f>RA!I13</f>
        <v>77206.274399999995</v>
      </c>
      <c r="G9" s="16">
        <f t="shared" si="0"/>
        <v>238050.76650000003</v>
      </c>
      <c r="H9" s="27">
        <f>RA!J13</f>
        <v>24.4899445162558</v>
      </c>
      <c r="I9" s="20">
        <f>VLOOKUP(B9,RMS!B:D,3,FALSE)</f>
        <v>315257.28921367502</v>
      </c>
      <c r="J9" s="21">
        <f>VLOOKUP(B9,RMS!B:E,4,FALSE)</f>
        <v>238050.76561623899</v>
      </c>
      <c r="K9" s="22">
        <f t="shared" si="1"/>
        <v>-0.2483136749942787</v>
      </c>
      <c r="L9" s="22">
        <f t="shared" si="2"/>
        <v>8.8376103667542338E-4</v>
      </c>
    </row>
    <row r="10" spans="1:12">
      <c r="A10" s="33"/>
      <c r="B10" s="12">
        <v>18</v>
      </c>
      <c r="C10" s="30" t="s">
        <v>12</v>
      </c>
      <c r="D10" s="30"/>
      <c r="E10" s="15">
        <f>RA!D14</f>
        <v>214463.28210000001</v>
      </c>
      <c r="F10" s="25">
        <f>RA!I14</f>
        <v>37952.192300000002</v>
      </c>
      <c r="G10" s="16">
        <f t="shared" si="0"/>
        <v>176511.08980000002</v>
      </c>
      <c r="H10" s="27">
        <f>RA!J14</f>
        <v>17.696358988996401</v>
      </c>
      <c r="I10" s="20">
        <f>VLOOKUP(B10,RMS!B:D,3,FALSE)</f>
        <v>214463.256317094</v>
      </c>
      <c r="J10" s="21">
        <f>VLOOKUP(B10,RMS!B:E,4,FALSE)</f>
        <v>176511.093294872</v>
      </c>
      <c r="K10" s="22">
        <f t="shared" si="1"/>
        <v>2.5782906013773754E-2</v>
      </c>
      <c r="L10" s="22">
        <f t="shared" si="2"/>
        <v>-3.4948719840031117E-3</v>
      </c>
    </row>
    <row r="11" spans="1:12">
      <c r="A11" s="33"/>
      <c r="B11" s="12">
        <v>19</v>
      </c>
      <c r="C11" s="30" t="s">
        <v>13</v>
      </c>
      <c r="D11" s="30"/>
      <c r="E11" s="15">
        <f>RA!D15</f>
        <v>129345.17290000001</v>
      </c>
      <c r="F11" s="25">
        <f>RA!I15</f>
        <v>25057.707600000002</v>
      </c>
      <c r="G11" s="16">
        <f t="shared" si="0"/>
        <v>104287.46530000001</v>
      </c>
      <c r="H11" s="27">
        <f>RA!J15</f>
        <v>19.372742745779</v>
      </c>
      <c r="I11" s="20">
        <f>VLOOKUP(B11,RMS!B:D,3,FALSE)</f>
        <v>129345.20653418799</v>
      </c>
      <c r="J11" s="21">
        <f>VLOOKUP(B11,RMS!B:E,4,FALSE)</f>
        <v>104287.464265812</v>
      </c>
      <c r="K11" s="22">
        <f t="shared" si="1"/>
        <v>-3.3634187988354824E-2</v>
      </c>
      <c r="L11" s="22">
        <f t="shared" si="2"/>
        <v>1.0341880115447566E-3</v>
      </c>
    </row>
    <row r="12" spans="1:12">
      <c r="A12" s="33"/>
      <c r="B12" s="12">
        <v>21</v>
      </c>
      <c r="C12" s="30" t="s">
        <v>14</v>
      </c>
      <c r="D12" s="30"/>
      <c r="E12" s="15">
        <f>RA!D16</f>
        <v>696902.55759999994</v>
      </c>
      <c r="F12" s="25">
        <f>RA!I16</f>
        <v>41334.460200000001</v>
      </c>
      <c r="G12" s="16">
        <f t="shared" si="0"/>
        <v>655568.09739999997</v>
      </c>
      <c r="H12" s="27">
        <f>RA!J16</f>
        <v>5.9311678152463703</v>
      </c>
      <c r="I12" s="20">
        <f>VLOOKUP(B12,RMS!B:D,3,FALSE)</f>
        <v>696902.31259999995</v>
      </c>
      <c r="J12" s="21">
        <f>VLOOKUP(B12,RMS!B:E,4,FALSE)</f>
        <v>655568.09739999997</v>
      </c>
      <c r="K12" s="22">
        <f t="shared" si="1"/>
        <v>0.24499999999534339</v>
      </c>
      <c r="L12" s="22">
        <f t="shared" si="2"/>
        <v>0</v>
      </c>
    </row>
    <row r="13" spans="1:12">
      <c r="A13" s="33"/>
      <c r="B13" s="12">
        <v>22</v>
      </c>
      <c r="C13" s="30" t="s">
        <v>15</v>
      </c>
      <c r="D13" s="30"/>
      <c r="E13" s="15">
        <f>RA!D17</f>
        <v>731471.81409999996</v>
      </c>
      <c r="F13" s="25">
        <f>RA!I17</f>
        <v>65623.456999999995</v>
      </c>
      <c r="G13" s="16">
        <f t="shared" si="0"/>
        <v>665848.35709999991</v>
      </c>
      <c r="H13" s="27">
        <f>RA!J17</f>
        <v>8.9714266134427696</v>
      </c>
      <c r="I13" s="20">
        <f>VLOOKUP(B13,RMS!B:D,3,FALSE)</f>
        <v>731471.85912393196</v>
      </c>
      <c r="J13" s="21">
        <f>VLOOKUP(B13,RMS!B:E,4,FALSE)</f>
        <v>665848.35386666702</v>
      </c>
      <c r="K13" s="22">
        <f t="shared" si="1"/>
        <v>-4.5023932005278766E-2</v>
      </c>
      <c r="L13" s="22">
        <f t="shared" si="2"/>
        <v>3.2333328854292631E-3</v>
      </c>
    </row>
    <row r="14" spans="1:12">
      <c r="A14" s="33"/>
      <c r="B14" s="12">
        <v>23</v>
      </c>
      <c r="C14" s="30" t="s">
        <v>16</v>
      </c>
      <c r="D14" s="30"/>
      <c r="E14" s="15">
        <f>RA!D18</f>
        <v>1577154.4934</v>
      </c>
      <c r="F14" s="25">
        <f>RA!I18</f>
        <v>244911.02429999999</v>
      </c>
      <c r="G14" s="16">
        <f t="shared" si="0"/>
        <v>1332243.4691000001</v>
      </c>
      <c r="H14" s="27">
        <f>RA!J18</f>
        <v>15.528664143233399</v>
      </c>
      <c r="I14" s="20">
        <f>VLOOKUP(B14,RMS!B:D,3,FALSE)</f>
        <v>1577154.5571000001</v>
      </c>
      <c r="J14" s="21">
        <f>VLOOKUP(B14,RMS!B:E,4,FALSE)</f>
        <v>1332243.4757000001</v>
      </c>
      <c r="K14" s="22">
        <f t="shared" si="1"/>
        <v>-6.3700000056996942E-2</v>
      </c>
      <c r="L14" s="22">
        <f t="shared" si="2"/>
        <v>-6.5999999642372131E-3</v>
      </c>
    </row>
    <row r="15" spans="1:12">
      <c r="A15" s="33"/>
      <c r="B15" s="12">
        <v>24</v>
      </c>
      <c r="C15" s="30" t="s">
        <v>17</v>
      </c>
      <c r="D15" s="30"/>
      <c r="E15" s="15">
        <f>RA!D19</f>
        <v>538449.46149999998</v>
      </c>
      <c r="F15" s="25">
        <f>RA!I19</f>
        <v>47374.337800000001</v>
      </c>
      <c r="G15" s="16">
        <f t="shared" si="0"/>
        <v>491075.1237</v>
      </c>
      <c r="H15" s="27">
        <f>RA!J19</f>
        <v>8.7982886393879305</v>
      </c>
      <c r="I15" s="20">
        <f>VLOOKUP(B15,RMS!B:D,3,FALSE)</f>
        <v>538449.49049829098</v>
      </c>
      <c r="J15" s="21">
        <f>VLOOKUP(B15,RMS!B:E,4,FALSE)</f>
        <v>491075.12296068401</v>
      </c>
      <c r="K15" s="22">
        <f t="shared" si="1"/>
        <v>-2.8998291003517807E-2</v>
      </c>
      <c r="L15" s="22">
        <f t="shared" si="2"/>
        <v>7.3931599035859108E-4</v>
      </c>
    </row>
    <row r="16" spans="1:12">
      <c r="A16" s="33"/>
      <c r="B16" s="12">
        <v>25</v>
      </c>
      <c r="C16" s="30" t="s">
        <v>18</v>
      </c>
      <c r="D16" s="30"/>
      <c r="E16" s="15">
        <f>RA!D20</f>
        <v>1050895.4989</v>
      </c>
      <c r="F16" s="25">
        <f>RA!I20</f>
        <v>30695.0232</v>
      </c>
      <c r="G16" s="16">
        <f t="shared" si="0"/>
        <v>1020200.4757</v>
      </c>
      <c r="H16" s="27">
        <f>RA!J20</f>
        <v>2.9208444828367099</v>
      </c>
      <c r="I16" s="20">
        <f>VLOOKUP(B16,RMS!B:D,3,FALSE)</f>
        <v>1050895.483</v>
      </c>
      <c r="J16" s="21">
        <f>VLOOKUP(B16,RMS!B:E,4,FALSE)</f>
        <v>1020200.4757</v>
      </c>
      <c r="K16" s="22">
        <f t="shared" si="1"/>
        <v>1.5899999998509884E-2</v>
      </c>
      <c r="L16" s="22">
        <f t="shared" si="2"/>
        <v>0</v>
      </c>
    </row>
    <row r="17" spans="1:12">
      <c r="A17" s="33"/>
      <c r="B17" s="12">
        <v>26</v>
      </c>
      <c r="C17" s="30" t="s">
        <v>19</v>
      </c>
      <c r="D17" s="30"/>
      <c r="E17" s="15">
        <f>RA!D21</f>
        <v>361749.29629999999</v>
      </c>
      <c r="F17" s="25">
        <f>RA!I21</f>
        <v>40181.953699999998</v>
      </c>
      <c r="G17" s="16">
        <f t="shared" si="0"/>
        <v>321567.34259999997</v>
      </c>
      <c r="H17" s="27">
        <f>RA!J21</f>
        <v>11.107679852036799</v>
      </c>
      <c r="I17" s="20">
        <f>VLOOKUP(B17,RMS!B:D,3,FALSE)</f>
        <v>361749.14162566402</v>
      </c>
      <c r="J17" s="21">
        <f>VLOOKUP(B17,RMS!B:E,4,FALSE)</f>
        <v>321567.34264424798</v>
      </c>
      <c r="K17" s="22">
        <f t="shared" si="1"/>
        <v>0.15467433596495539</v>
      </c>
      <c r="L17" s="22">
        <f t="shared" si="2"/>
        <v>-4.4248008634895086E-5</v>
      </c>
    </row>
    <row r="18" spans="1:12">
      <c r="A18" s="33"/>
      <c r="B18" s="12">
        <v>27</v>
      </c>
      <c r="C18" s="30" t="s">
        <v>20</v>
      </c>
      <c r="D18" s="30"/>
      <c r="E18" s="15">
        <f>RA!D22</f>
        <v>985194.9325</v>
      </c>
      <c r="F18" s="25">
        <f>RA!I22</f>
        <v>129537.6471</v>
      </c>
      <c r="G18" s="16">
        <f t="shared" si="0"/>
        <v>855657.28539999994</v>
      </c>
      <c r="H18" s="27">
        <f>RA!J22</f>
        <v>13.1484280751718</v>
      </c>
      <c r="I18" s="20">
        <f>VLOOKUP(B18,RMS!B:D,3,FALSE)</f>
        <v>985195.25434336299</v>
      </c>
      <c r="J18" s="21">
        <f>VLOOKUP(B18,RMS!B:E,4,FALSE)</f>
        <v>855657.28753185796</v>
      </c>
      <c r="K18" s="22">
        <f t="shared" si="1"/>
        <v>-0.32184336299542338</v>
      </c>
      <c r="L18" s="22">
        <f t="shared" si="2"/>
        <v>-2.1318580256775022E-3</v>
      </c>
    </row>
    <row r="19" spans="1:12">
      <c r="A19" s="33"/>
      <c r="B19" s="12">
        <v>29</v>
      </c>
      <c r="C19" s="30" t="s">
        <v>21</v>
      </c>
      <c r="D19" s="30"/>
      <c r="E19" s="15">
        <f>RA!D23</f>
        <v>2281275.0868000002</v>
      </c>
      <c r="F19" s="25">
        <f>RA!I23</f>
        <v>232566.9546</v>
      </c>
      <c r="G19" s="16">
        <f t="shared" si="0"/>
        <v>2048708.1322000001</v>
      </c>
      <c r="H19" s="27">
        <f>RA!J23</f>
        <v>10.194603708500001</v>
      </c>
      <c r="I19" s="20">
        <f>VLOOKUP(B19,RMS!B:D,3,FALSE)</f>
        <v>2281276.1476683798</v>
      </c>
      <c r="J19" s="21">
        <f>VLOOKUP(B19,RMS!B:E,4,FALSE)</f>
        <v>2048708.1677341899</v>
      </c>
      <c r="K19" s="22">
        <f t="shared" si="1"/>
        <v>-1.0608683796599507</v>
      </c>
      <c r="L19" s="22">
        <f t="shared" si="2"/>
        <v>-3.5534189781174064E-2</v>
      </c>
    </row>
    <row r="20" spans="1:12">
      <c r="A20" s="33"/>
      <c r="B20" s="12">
        <v>31</v>
      </c>
      <c r="C20" s="30" t="s">
        <v>22</v>
      </c>
      <c r="D20" s="30"/>
      <c r="E20" s="15">
        <f>RA!D24</f>
        <v>318961.47340000002</v>
      </c>
      <c r="F20" s="25">
        <f>RA!I24</f>
        <v>46494.001900000003</v>
      </c>
      <c r="G20" s="16">
        <f t="shared" si="0"/>
        <v>272467.47149999999</v>
      </c>
      <c r="H20" s="27">
        <f>RA!J24</f>
        <v>14.576682695998599</v>
      </c>
      <c r="I20" s="20">
        <f>VLOOKUP(B20,RMS!B:D,3,FALSE)</f>
        <v>318961.54226151598</v>
      </c>
      <c r="J20" s="21">
        <f>VLOOKUP(B20,RMS!B:E,4,FALSE)</f>
        <v>272467.46858439001</v>
      </c>
      <c r="K20" s="22">
        <f t="shared" si="1"/>
        <v>-6.8861515959724784E-2</v>
      </c>
      <c r="L20" s="22">
        <f t="shared" si="2"/>
        <v>2.9156099772080779E-3</v>
      </c>
    </row>
    <row r="21" spans="1:12">
      <c r="A21" s="33"/>
      <c r="B21" s="12">
        <v>32</v>
      </c>
      <c r="C21" s="30" t="s">
        <v>23</v>
      </c>
      <c r="D21" s="30"/>
      <c r="E21" s="15">
        <f>RA!D25</f>
        <v>270106.19010000001</v>
      </c>
      <c r="F21" s="25">
        <f>RA!I25</f>
        <v>26196.196100000001</v>
      </c>
      <c r="G21" s="16">
        <f t="shared" si="0"/>
        <v>243909.99400000001</v>
      </c>
      <c r="H21" s="27">
        <f>RA!J25</f>
        <v>9.6984804718105604</v>
      </c>
      <c r="I21" s="20">
        <f>VLOOKUP(B21,RMS!B:D,3,FALSE)</f>
        <v>270106.18169438798</v>
      </c>
      <c r="J21" s="21">
        <f>VLOOKUP(B21,RMS!B:E,4,FALSE)</f>
        <v>243910.001292678</v>
      </c>
      <c r="K21" s="22">
        <f t="shared" si="1"/>
        <v>8.4056120249442756E-3</v>
      </c>
      <c r="L21" s="22">
        <f t="shared" si="2"/>
        <v>-7.2926779976114631E-3</v>
      </c>
    </row>
    <row r="22" spans="1:12">
      <c r="A22" s="33"/>
      <c r="B22" s="12">
        <v>33</v>
      </c>
      <c r="C22" s="30" t="s">
        <v>24</v>
      </c>
      <c r="D22" s="30"/>
      <c r="E22" s="15">
        <f>RA!D26</f>
        <v>458963.03879999998</v>
      </c>
      <c r="F22" s="25">
        <f>RA!I26</f>
        <v>91975.578999999998</v>
      </c>
      <c r="G22" s="16">
        <f t="shared" si="0"/>
        <v>366987.45979999995</v>
      </c>
      <c r="H22" s="27">
        <f>RA!J26</f>
        <v>20.039866225497899</v>
      </c>
      <c r="I22" s="20">
        <f>VLOOKUP(B22,RMS!B:D,3,FALSE)</f>
        <v>458963.084889872</v>
      </c>
      <c r="J22" s="21">
        <f>VLOOKUP(B22,RMS!B:E,4,FALSE)</f>
        <v>366987.46848881902</v>
      </c>
      <c r="K22" s="22">
        <f t="shared" si="1"/>
        <v>-4.608987201936543E-2</v>
      </c>
      <c r="L22" s="22">
        <f t="shared" si="2"/>
        <v>-8.6888190708123147E-3</v>
      </c>
    </row>
    <row r="23" spans="1:12">
      <c r="A23" s="33"/>
      <c r="B23" s="12">
        <v>34</v>
      </c>
      <c r="C23" s="30" t="s">
        <v>25</v>
      </c>
      <c r="D23" s="30"/>
      <c r="E23" s="15">
        <f>RA!D27</f>
        <v>324854.78619999997</v>
      </c>
      <c r="F23" s="25">
        <f>RA!I27</f>
        <v>94844.8122</v>
      </c>
      <c r="G23" s="16">
        <f t="shared" si="0"/>
        <v>230009.97399999999</v>
      </c>
      <c r="H23" s="27">
        <f>RA!J27</f>
        <v>29.196064281351799</v>
      </c>
      <c r="I23" s="20">
        <f>VLOOKUP(B23,RMS!B:D,3,FALSE)</f>
        <v>324854.72959478898</v>
      </c>
      <c r="J23" s="21">
        <f>VLOOKUP(B23,RMS!B:E,4,FALSE)</f>
        <v>230009.97574322901</v>
      </c>
      <c r="K23" s="22">
        <f t="shared" si="1"/>
        <v>5.6605210993438959E-2</v>
      </c>
      <c r="L23" s="22">
        <f t="shared" si="2"/>
        <v>-1.7432290187571198E-3</v>
      </c>
    </row>
    <row r="24" spans="1:12">
      <c r="A24" s="33"/>
      <c r="B24" s="12">
        <v>35</v>
      </c>
      <c r="C24" s="30" t="s">
        <v>26</v>
      </c>
      <c r="D24" s="30"/>
      <c r="E24" s="15">
        <f>RA!D28</f>
        <v>1046783.828</v>
      </c>
      <c r="F24" s="25">
        <f>RA!I28</f>
        <v>52304.9787</v>
      </c>
      <c r="G24" s="16">
        <f t="shared" si="0"/>
        <v>994478.8493</v>
      </c>
      <c r="H24" s="27">
        <f>RA!J28</f>
        <v>4.9967316365533296</v>
      </c>
      <c r="I24" s="20">
        <f>VLOOKUP(B24,RMS!B:D,3,FALSE)</f>
        <v>1046783.82926195</v>
      </c>
      <c r="J24" s="21">
        <f>VLOOKUP(B24,RMS!B:E,4,FALSE)</f>
        <v>994478.84652912302</v>
      </c>
      <c r="K24" s="22">
        <f t="shared" si="1"/>
        <v>-1.2619500048458576E-3</v>
      </c>
      <c r="L24" s="22">
        <f t="shared" si="2"/>
        <v>2.7708769775927067E-3</v>
      </c>
    </row>
    <row r="25" spans="1:12">
      <c r="A25" s="33"/>
      <c r="B25" s="12">
        <v>36</v>
      </c>
      <c r="C25" s="30" t="s">
        <v>27</v>
      </c>
      <c r="D25" s="30"/>
      <c r="E25" s="15">
        <f>RA!D29</f>
        <v>763945.51150000002</v>
      </c>
      <c r="F25" s="25">
        <f>RA!I29</f>
        <v>120048.33530000001</v>
      </c>
      <c r="G25" s="16">
        <f t="shared" si="0"/>
        <v>643897.17619999999</v>
      </c>
      <c r="H25" s="27">
        <f>RA!J29</f>
        <v>15.714253633650699</v>
      </c>
      <c r="I25" s="20">
        <f>VLOOKUP(B25,RMS!B:D,3,FALSE)</f>
        <v>763945.51304690295</v>
      </c>
      <c r="J25" s="21">
        <f>VLOOKUP(B25,RMS!B:E,4,FALSE)</f>
        <v>643897.20105450903</v>
      </c>
      <c r="K25" s="22">
        <f t="shared" si="1"/>
        <v>-1.5469029312953353E-3</v>
      </c>
      <c r="L25" s="22">
        <f t="shared" si="2"/>
        <v>-2.4854509043507278E-2</v>
      </c>
    </row>
    <row r="26" spans="1:12">
      <c r="A26" s="33"/>
      <c r="B26" s="12">
        <v>37</v>
      </c>
      <c r="C26" s="30" t="s">
        <v>28</v>
      </c>
      <c r="D26" s="30"/>
      <c r="E26" s="15">
        <f>RA!D30</f>
        <v>1071345.1784000001</v>
      </c>
      <c r="F26" s="25">
        <f>RA!I30</f>
        <v>160964.6727</v>
      </c>
      <c r="G26" s="16">
        <f t="shared" si="0"/>
        <v>910380.5057000001</v>
      </c>
      <c r="H26" s="27">
        <f>RA!J30</f>
        <v>15.0245388643455</v>
      </c>
      <c r="I26" s="20">
        <f>VLOOKUP(B26,RMS!B:D,3,FALSE)</f>
        <v>1071345.1721026499</v>
      </c>
      <c r="J26" s="21">
        <f>VLOOKUP(B26,RMS!B:E,4,FALSE)</f>
        <v>910380.49429874204</v>
      </c>
      <c r="K26" s="22">
        <f t="shared" si="1"/>
        <v>6.297350162640214E-3</v>
      </c>
      <c r="L26" s="22">
        <f t="shared" si="2"/>
        <v>1.1401258059777319E-2</v>
      </c>
    </row>
    <row r="27" spans="1:12">
      <c r="A27" s="33"/>
      <c r="B27" s="12">
        <v>38</v>
      </c>
      <c r="C27" s="30" t="s">
        <v>29</v>
      </c>
      <c r="D27" s="30"/>
      <c r="E27" s="15">
        <f>RA!D31</f>
        <v>951967.11910000001</v>
      </c>
      <c r="F27" s="25">
        <f>RA!I31</f>
        <v>38252.751300000004</v>
      </c>
      <c r="G27" s="16">
        <f t="shared" si="0"/>
        <v>913714.36780000001</v>
      </c>
      <c r="H27" s="27">
        <f>RA!J31</f>
        <v>4.0182849315388696</v>
      </c>
      <c r="I27" s="20">
        <f>VLOOKUP(B27,RMS!B:D,3,FALSE)</f>
        <v>951967.04778761102</v>
      </c>
      <c r="J27" s="21">
        <f>VLOOKUP(B27,RMS!B:E,4,FALSE)</f>
        <v>913714.47380885005</v>
      </c>
      <c r="K27" s="22">
        <f t="shared" si="1"/>
        <v>7.1312388987280428E-2</v>
      </c>
      <c r="L27" s="22">
        <f t="shared" si="2"/>
        <v>-0.10600885003805161</v>
      </c>
    </row>
    <row r="28" spans="1:12">
      <c r="A28" s="33"/>
      <c r="B28" s="12">
        <v>39</v>
      </c>
      <c r="C28" s="30" t="s">
        <v>30</v>
      </c>
      <c r="D28" s="30"/>
      <c r="E28" s="15">
        <f>RA!D32</f>
        <v>145359.26879999999</v>
      </c>
      <c r="F28" s="25">
        <f>RA!I32</f>
        <v>33373.7327</v>
      </c>
      <c r="G28" s="16">
        <f t="shared" si="0"/>
        <v>111985.5361</v>
      </c>
      <c r="H28" s="27">
        <f>RA!J32</f>
        <v>22.959480310759499</v>
      </c>
      <c r="I28" s="20">
        <f>VLOOKUP(B28,RMS!B:D,3,FALSE)</f>
        <v>145359.059455835</v>
      </c>
      <c r="J28" s="21">
        <f>VLOOKUP(B28,RMS!B:E,4,FALSE)</f>
        <v>111985.55206539</v>
      </c>
      <c r="K28" s="22">
        <f t="shared" si="1"/>
        <v>0.20934416499221697</v>
      </c>
      <c r="L28" s="22">
        <f t="shared" si="2"/>
        <v>-1.5965390004566871E-2</v>
      </c>
    </row>
    <row r="29" spans="1:12">
      <c r="A29" s="33"/>
      <c r="B29" s="12">
        <v>40</v>
      </c>
      <c r="C29" s="30" t="s">
        <v>31</v>
      </c>
      <c r="D29" s="30"/>
      <c r="E29" s="15">
        <f>RA!D33</f>
        <v>175.55600000000001</v>
      </c>
      <c r="F29" s="25">
        <f>RA!I33</f>
        <v>36.287100000000002</v>
      </c>
      <c r="G29" s="16">
        <f t="shared" si="0"/>
        <v>139.2689</v>
      </c>
      <c r="H29" s="27">
        <f>RA!J33</f>
        <v>20.669814759962598</v>
      </c>
      <c r="I29" s="20">
        <f>VLOOKUP(B29,RMS!B:D,3,FALSE)</f>
        <v>175.5557</v>
      </c>
      <c r="J29" s="21">
        <f>VLOOKUP(B29,RMS!B:E,4,FALSE)</f>
        <v>139.2689</v>
      </c>
      <c r="K29" s="22">
        <f t="shared" si="1"/>
        <v>3.0000000000995897E-4</v>
      </c>
      <c r="L29" s="22">
        <f t="shared" si="2"/>
        <v>0</v>
      </c>
    </row>
    <row r="30" spans="1:12">
      <c r="A30" s="33"/>
      <c r="B30" s="12">
        <v>41</v>
      </c>
      <c r="C30" s="30" t="s">
        <v>40</v>
      </c>
      <c r="D30" s="30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3"/>
      <c r="B31" s="12">
        <v>42</v>
      </c>
      <c r="C31" s="30" t="s">
        <v>32</v>
      </c>
      <c r="D31" s="30"/>
      <c r="E31" s="15">
        <f>RA!D35</f>
        <v>220136.10380000001</v>
      </c>
      <c r="F31" s="25">
        <f>RA!I35</f>
        <v>16137.0209</v>
      </c>
      <c r="G31" s="16">
        <f t="shared" si="0"/>
        <v>203999.08290000001</v>
      </c>
      <c r="H31" s="27">
        <f>RA!J35</f>
        <v>7.3304744753095799</v>
      </c>
      <c r="I31" s="20">
        <f>VLOOKUP(B31,RMS!B:D,3,FALSE)</f>
        <v>220136.1036</v>
      </c>
      <c r="J31" s="21">
        <f>VLOOKUP(B31,RMS!B:E,4,FALSE)</f>
        <v>203999.0846</v>
      </c>
      <c r="K31" s="22">
        <f t="shared" si="1"/>
        <v>2.0000000949949026E-4</v>
      </c>
      <c r="L31" s="22">
        <f t="shared" si="2"/>
        <v>-1.6999999934341758E-3</v>
      </c>
    </row>
    <row r="32" spans="1:12">
      <c r="A32" s="33"/>
      <c r="B32" s="12">
        <v>71</v>
      </c>
      <c r="C32" s="30" t="s">
        <v>41</v>
      </c>
      <c r="D32" s="30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3"/>
      <c r="B33" s="12">
        <v>72</v>
      </c>
      <c r="C33" s="30" t="s">
        <v>42</v>
      </c>
      <c r="D33" s="30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3"/>
      <c r="B34" s="12">
        <v>73</v>
      </c>
      <c r="C34" s="30" t="s">
        <v>43</v>
      </c>
      <c r="D34" s="30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3"/>
      <c r="B35" s="12">
        <v>75</v>
      </c>
      <c r="C35" s="30" t="s">
        <v>33</v>
      </c>
      <c r="D35" s="30"/>
      <c r="E35" s="15">
        <f>RA!D39</f>
        <v>365050.42790000001</v>
      </c>
      <c r="F35" s="25">
        <f>RA!I39</f>
        <v>21811.553800000002</v>
      </c>
      <c r="G35" s="16">
        <f t="shared" si="0"/>
        <v>343238.87410000002</v>
      </c>
      <c r="H35" s="27">
        <f>RA!J39</f>
        <v>5.9749426744885099</v>
      </c>
      <c r="I35" s="20">
        <f>VLOOKUP(B35,RMS!B:D,3,FALSE)</f>
        <v>365050.42735042702</v>
      </c>
      <c r="J35" s="21">
        <f>VLOOKUP(B35,RMS!B:E,4,FALSE)</f>
        <v>343238.87094017101</v>
      </c>
      <c r="K35" s="22">
        <f t="shared" si="1"/>
        <v>5.4957298561930656E-4</v>
      </c>
      <c r="L35" s="22">
        <f t="shared" si="2"/>
        <v>3.1598290079273283E-3</v>
      </c>
    </row>
    <row r="36" spans="1:12">
      <c r="A36" s="33"/>
      <c r="B36" s="12">
        <v>76</v>
      </c>
      <c r="C36" s="30" t="s">
        <v>34</v>
      </c>
      <c r="D36" s="30"/>
      <c r="E36" s="15">
        <f>RA!D40</f>
        <v>379226.24810000003</v>
      </c>
      <c r="F36" s="25">
        <f>RA!I40</f>
        <v>32660.7235</v>
      </c>
      <c r="G36" s="16">
        <f t="shared" si="0"/>
        <v>346565.5246</v>
      </c>
      <c r="H36" s="27">
        <f>RA!J40</f>
        <v>8.6124638427948508</v>
      </c>
      <c r="I36" s="20">
        <f>VLOOKUP(B36,RMS!B:D,3,FALSE)</f>
        <v>379226.24324957299</v>
      </c>
      <c r="J36" s="21">
        <f>VLOOKUP(B36,RMS!B:E,4,FALSE)</f>
        <v>346565.52455726499</v>
      </c>
      <c r="K36" s="22">
        <f t="shared" si="1"/>
        <v>4.8504270380362868E-3</v>
      </c>
      <c r="L36" s="22">
        <f t="shared" si="2"/>
        <v>4.2735016904771328E-5</v>
      </c>
    </row>
    <row r="37" spans="1:12">
      <c r="A37" s="33"/>
      <c r="B37" s="12">
        <v>77</v>
      </c>
      <c r="C37" s="30" t="s">
        <v>44</v>
      </c>
      <c r="D37" s="30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3"/>
      <c r="B38" s="12">
        <v>78</v>
      </c>
      <c r="C38" s="30" t="s">
        <v>45</v>
      </c>
      <c r="D38" s="30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3"/>
      <c r="B39" s="12">
        <v>99</v>
      </c>
      <c r="C39" s="30" t="s">
        <v>35</v>
      </c>
      <c r="D39" s="30"/>
      <c r="E39" s="15">
        <f>RA!D43</f>
        <v>98057.361199999999</v>
      </c>
      <c r="F39" s="25">
        <f>RA!I43</f>
        <v>9224.0907999999999</v>
      </c>
      <c r="G39" s="16">
        <f t="shared" si="0"/>
        <v>88833.270399999994</v>
      </c>
      <c r="H39" s="27">
        <f>RA!J43</f>
        <v>9.4068315597299605</v>
      </c>
      <c r="I39" s="20">
        <f>VLOOKUP(B39,RMS!B:D,3,FALSE)</f>
        <v>98057.361243476305</v>
      </c>
      <c r="J39" s="21">
        <f>VLOOKUP(B39,RMS!B:E,4,FALSE)</f>
        <v>88833.270236744604</v>
      </c>
      <c r="K39" s="22">
        <f t="shared" si="1"/>
        <v>-4.3476306018419564E-5</v>
      </c>
      <c r="L39" s="22">
        <f t="shared" si="2"/>
        <v>1.6325539036188275E-4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9.25" style="1" bestFit="1" customWidth="1"/>
    <col min="18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50" t="s">
        <v>54</v>
      </c>
      <c r="W1" s="38"/>
    </row>
    <row r="2" spans="1:23" ht="12.7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50"/>
      <c r="W2" s="38"/>
    </row>
    <row r="3" spans="1:23" ht="23.25" thickBo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51" t="s">
        <v>55</v>
      </c>
      <c r="W3" s="38"/>
    </row>
    <row r="4" spans="1:23" ht="15" thickTop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49"/>
      <c r="W4" s="38"/>
    </row>
    <row r="5" spans="1:23" ht="15" thickTop="1" thickBot="1">
      <c r="A5" s="52"/>
      <c r="B5" s="53"/>
      <c r="C5" s="54"/>
      <c r="D5" s="55" t="s">
        <v>0</v>
      </c>
      <c r="E5" s="55" t="s">
        <v>56</v>
      </c>
      <c r="F5" s="55" t="s">
        <v>57</v>
      </c>
      <c r="G5" s="55" t="s">
        <v>58</v>
      </c>
      <c r="H5" s="55" t="s">
        <v>59</v>
      </c>
      <c r="I5" s="55" t="s">
        <v>1</v>
      </c>
      <c r="J5" s="55" t="s">
        <v>2</v>
      </c>
      <c r="K5" s="55" t="s">
        <v>60</v>
      </c>
      <c r="L5" s="55" t="s">
        <v>61</v>
      </c>
      <c r="M5" s="55" t="s">
        <v>62</v>
      </c>
      <c r="N5" s="55" t="s">
        <v>63</v>
      </c>
      <c r="O5" s="55" t="s">
        <v>64</v>
      </c>
      <c r="P5" s="55" t="s">
        <v>65</v>
      </c>
      <c r="Q5" s="55" t="s">
        <v>66</v>
      </c>
      <c r="R5" s="55" t="s">
        <v>67</v>
      </c>
      <c r="S5" s="55" t="s">
        <v>68</v>
      </c>
      <c r="T5" s="55" t="s">
        <v>69</v>
      </c>
      <c r="U5" s="56" t="s">
        <v>70</v>
      </c>
      <c r="V5" s="49"/>
      <c r="W5" s="49"/>
    </row>
    <row r="6" spans="1:23" ht="14.25" thickBot="1">
      <c r="A6" s="57" t="s">
        <v>3</v>
      </c>
      <c r="B6" s="39" t="s">
        <v>4</v>
      </c>
      <c r="C6" s="40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  <c r="V6" s="49"/>
      <c r="W6" s="49"/>
    </row>
    <row r="7" spans="1:23" ht="14.25" thickBot="1">
      <c r="A7" s="41" t="s">
        <v>5</v>
      </c>
      <c r="B7" s="42"/>
      <c r="C7" s="43"/>
      <c r="D7" s="59">
        <v>16486851.4253</v>
      </c>
      <c r="E7" s="59">
        <v>18470301</v>
      </c>
      <c r="F7" s="60">
        <v>89.261411740393399</v>
      </c>
      <c r="G7" s="61"/>
      <c r="H7" s="61"/>
      <c r="I7" s="59">
        <v>1929493.9432000001</v>
      </c>
      <c r="J7" s="60">
        <v>11.7032287938198</v>
      </c>
      <c r="K7" s="61"/>
      <c r="L7" s="61"/>
      <c r="M7" s="61"/>
      <c r="N7" s="59">
        <v>98985854.874400005</v>
      </c>
      <c r="O7" s="59">
        <v>1982630265.1605999</v>
      </c>
      <c r="P7" s="59">
        <v>1021799</v>
      </c>
      <c r="Q7" s="59">
        <v>970616</v>
      </c>
      <c r="R7" s="60">
        <v>5.2732491531151302</v>
      </c>
      <c r="S7" s="59">
        <v>16.1351219029379</v>
      </c>
      <c r="T7" s="59">
        <v>16.099936625503801</v>
      </c>
      <c r="U7" s="62">
        <v>0.21806638738595399</v>
      </c>
      <c r="V7" s="49"/>
      <c r="W7" s="49"/>
    </row>
    <row r="8" spans="1:23" ht="14.25" thickBot="1">
      <c r="A8" s="44">
        <v>41523</v>
      </c>
      <c r="B8" s="34" t="s">
        <v>6</v>
      </c>
      <c r="C8" s="35"/>
      <c r="D8" s="63">
        <v>647755.39359999995</v>
      </c>
      <c r="E8" s="63">
        <v>639496</v>
      </c>
      <c r="F8" s="64">
        <v>101.291547343533</v>
      </c>
      <c r="G8" s="65"/>
      <c r="H8" s="65"/>
      <c r="I8" s="63">
        <v>136805.25529999999</v>
      </c>
      <c r="J8" s="64">
        <v>21.119894431088198</v>
      </c>
      <c r="K8" s="65"/>
      <c r="L8" s="65"/>
      <c r="M8" s="65"/>
      <c r="N8" s="63">
        <v>4086069.9526</v>
      </c>
      <c r="O8" s="63">
        <v>63735873.605300002</v>
      </c>
      <c r="P8" s="63">
        <v>28737</v>
      </c>
      <c r="Q8" s="63">
        <v>26795</v>
      </c>
      <c r="R8" s="64">
        <v>7.2476208247807401</v>
      </c>
      <c r="S8" s="63">
        <v>22.540814754497699</v>
      </c>
      <c r="T8" s="63">
        <v>22.0550322933383</v>
      </c>
      <c r="U8" s="66">
        <v>2.1551237896689002</v>
      </c>
      <c r="V8" s="49"/>
      <c r="W8" s="49"/>
    </row>
    <row r="9" spans="1:23" ht="12" customHeight="1" thickBot="1">
      <c r="A9" s="45"/>
      <c r="B9" s="34" t="s">
        <v>7</v>
      </c>
      <c r="C9" s="35"/>
      <c r="D9" s="63">
        <v>100201.6963</v>
      </c>
      <c r="E9" s="63">
        <v>107370</v>
      </c>
      <c r="F9" s="64">
        <v>93.323736891124199</v>
      </c>
      <c r="G9" s="65"/>
      <c r="H9" s="65"/>
      <c r="I9" s="63">
        <v>16811.380300000001</v>
      </c>
      <c r="J9" s="64">
        <v>16.777540621335799</v>
      </c>
      <c r="K9" s="65"/>
      <c r="L9" s="65"/>
      <c r="M9" s="65"/>
      <c r="N9" s="63">
        <v>930666.22309999994</v>
      </c>
      <c r="O9" s="63">
        <v>14344456.329700001</v>
      </c>
      <c r="P9" s="63">
        <v>7144</v>
      </c>
      <c r="Q9" s="63">
        <v>6828</v>
      </c>
      <c r="R9" s="64">
        <v>4.6280023432923301</v>
      </c>
      <c r="S9" s="63">
        <v>14.025993323068301</v>
      </c>
      <c r="T9" s="63">
        <v>14.001770108377301</v>
      </c>
      <c r="U9" s="66">
        <v>0.17270231158031299</v>
      </c>
      <c r="V9" s="49"/>
      <c r="W9" s="49"/>
    </row>
    <row r="10" spans="1:23" ht="14.25" thickBot="1">
      <c r="A10" s="45"/>
      <c r="B10" s="34" t="s">
        <v>8</v>
      </c>
      <c r="C10" s="35"/>
      <c r="D10" s="63">
        <v>103650.0377</v>
      </c>
      <c r="E10" s="63">
        <v>122088</v>
      </c>
      <c r="F10" s="64">
        <v>84.897809530830202</v>
      </c>
      <c r="G10" s="65"/>
      <c r="H10" s="65"/>
      <c r="I10" s="63">
        <v>22693.432499999999</v>
      </c>
      <c r="J10" s="64">
        <v>21.894282919300899</v>
      </c>
      <c r="K10" s="65"/>
      <c r="L10" s="65"/>
      <c r="M10" s="65"/>
      <c r="N10" s="63">
        <v>703036.89249999996</v>
      </c>
      <c r="O10" s="63">
        <v>19089703.666900001</v>
      </c>
      <c r="P10" s="63">
        <v>91441</v>
      </c>
      <c r="Q10" s="63">
        <v>86764</v>
      </c>
      <c r="R10" s="64">
        <v>5.3904845327555204</v>
      </c>
      <c r="S10" s="63">
        <v>1.13351819971348</v>
      </c>
      <c r="T10" s="63">
        <v>1.0743044523074099</v>
      </c>
      <c r="U10" s="66">
        <v>5.2238903108071497</v>
      </c>
      <c r="V10" s="49"/>
      <c r="W10" s="49"/>
    </row>
    <row r="11" spans="1:23" ht="14.25" thickBot="1">
      <c r="A11" s="45"/>
      <c r="B11" s="34" t="s">
        <v>9</v>
      </c>
      <c r="C11" s="35"/>
      <c r="D11" s="63">
        <v>59677.263099999996</v>
      </c>
      <c r="E11" s="63">
        <v>67907</v>
      </c>
      <c r="F11" s="64">
        <v>87.880871044222303</v>
      </c>
      <c r="G11" s="65"/>
      <c r="H11" s="65"/>
      <c r="I11" s="63">
        <v>12003.8838</v>
      </c>
      <c r="J11" s="64">
        <v>20.114668764023801</v>
      </c>
      <c r="K11" s="65"/>
      <c r="L11" s="65"/>
      <c r="M11" s="65"/>
      <c r="N11" s="63">
        <v>337255.47460000002</v>
      </c>
      <c r="O11" s="63">
        <v>6381634.6774000004</v>
      </c>
      <c r="P11" s="63">
        <v>2748</v>
      </c>
      <c r="Q11" s="63">
        <v>2606</v>
      </c>
      <c r="R11" s="64">
        <v>5.4489639293937104</v>
      </c>
      <c r="S11" s="63">
        <v>21.7166168486172</v>
      </c>
      <c r="T11" s="63">
        <v>19.849938871834201</v>
      </c>
      <c r="U11" s="66">
        <v>8.5956205324026396</v>
      </c>
      <c r="V11" s="49"/>
      <c r="W11" s="49"/>
    </row>
    <row r="12" spans="1:23" ht="14.25" thickBot="1">
      <c r="A12" s="45"/>
      <c r="B12" s="34" t="s">
        <v>10</v>
      </c>
      <c r="C12" s="35"/>
      <c r="D12" s="63">
        <v>278476.3063</v>
      </c>
      <c r="E12" s="63">
        <v>153044</v>
      </c>
      <c r="F12" s="64">
        <v>181.95832982671701</v>
      </c>
      <c r="G12" s="65"/>
      <c r="H12" s="65"/>
      <c r="I12" s="63">
        <v>24414.223099999999</v>
      </c>
      <c r="J12" s="64">
        <v>8.7670737321899104</v>
      </c>
      <c r="K12" s="65"/>
      <c r="L12" s="65"/>
      <c r="M12" s="65"/>
      <c r="N12" s="63">
        <v>1522007.5708000001</v>
      </c>
      <c r="O12" s="63">
        <v>24497185.206900001</v>
      </c>
      <c r="P12" s="63">
        <v>2672</v>
      </c>
      <c r="Q12" s="63">
        <v>2673</v>
      </c>
      <c r="R12" s="64">
        <v>-3.7411148522258998E-2</v>
      </c>
      <c r="S12" s="63">
        <v>104.220174513473</v>
      </c>
      <c r="T12" s="63">
        <v>104.79647179199399</v>
      </c>
      <c r="U12" s="66">
        <v>-0.55296134477922299</v>
      </c>
      <c r="V12" s="49"/>
      <c r="W12" s="49"/>
    </row>
    <row r="13" spans="1:23" ht="14.25" thickBot="1">
      <c r="A13" s="45"/>
      <c r="B13" s="34" t="s">
        <v>11</v>
      </c>
      <c r="C13" s="35"/>
      <c r="D13" s="63">
        <v>315257.04090000002</v>
      </c>
      <c r="E13" s="63">
        <v>304103</v>
      </c>
      <c r="F13" s="64">
        <v>103.667849675932</v>
      </c>
      <c r="G13" s="65"/>
      <c r="H13" s="65"/>
      <c r="I13" s="63">
        <v>77206.274399999995</v>
      </c>
      <c r="J13" s="64">
        <v>24.4899445162558</v>
      </c>
      <c r="K13" s="65"/>
      <c r="L13" s="65"/>
      <c r="M13" s="65"/>
      <c r="N13" s="63">
        <v>1863665.9103999999</v>
      </c>
      <c r="O13" s="63">
        <v>34867823.389300004</v>
      </c>
      <c r="P13" s="63">
        <v>13663</v>
      </c>
      <c r="Q13" s="63">
        <v>13024</v>
      </c>
      <c r="R13" s="64">
        <v>4.9063267813267899</v>
      </c>
      <c r="S13" s="63">
        <v>23.0737788845788</v>
      </c>
      <c r="T13" s="63">
        <v>23.689376466523299</v>
      </c>
      <c r="U13" s="66">
        <v>-2.66795302591715</v>
      </c>
      <c r="V13" s="49"/>
      <c r="W13" s="49"/>
    </row>
    <row r="14" spans="1:23" ht="14.25" thickBot="1">
      <c r="A14" s="45"/>
      <c r="B14" s="34" t="s">
        <v>12</v>
      </c>
      <c r="C14" s="35"/>
      <c r="D14" s="63">
        <v>214463.28210000001</v>
      </c>
      <c r="E14" s="63">
        <v>131827</v>
      </c>
      <c r="F14" s="64">
        <v>162.68539988014601</v>
      </c>
      <c r="G14" s="65"/>
      <c r="H14" s="65"/>
      <c r="I14" s="63">
        <v>37952.192300000002</v>
      </c>
      <c r="J14" s="64">
        <v>17.696358988996401</v>
      </c>
      <c r="K14" s="65"/>
      <c r="L14" s="65"/>
      <c r="M14" s="65"/>
      <c r="N14" s="63">
        <v>1225658.2952000001</v>
      </c>
      <c r="O14" s="63">
        <v>19001410.383499999</v>
      </c>
      <c r="P14" s="63">
        <v>3752</v>
      </c>
      <c r="Q14" s="63">
        <v>4367</v>
      </c>
      <c r="R14" s="64">
        <v>-14.0828944355393</v>
      </c>
      <c r="S14" s="63">
        <v>57.159723374200397</v>
      </c>
      <c r="T14" s="63">
        <v>58.5182878864209</v>
      </c>
      <c r="U14" s="66">
        <v>-2.3767863663833899</v>
      </c>
      <c r="V14" s="49"/>
      <c r="W14" s="49"/>
    </row>
    <row r="15" spans="1:23" ht="14.25" thickBot="1">
      <c r="A15" s="45"/>
      <c r="B15" s="34" t="s">
        <v>13</v>
      </c>
      <c r="C15" s="35"/>
      <c r="D15" s="63">
        <v>129345.17290000001</v>
      </c>
      <c r="E15" s="63">
        <v>90507</v>
      </c>
      <c r="F15" s="64">
        <v>142.91178903289301</v>
      </c>
      <c r="G15" s="65"/>
      <c r="H15" s="65"/>
      <c r="I15" s="63">
        <v>25057.707600000002</v>
      </c>
      <c r="J15" s="64">
        <v>19.372742745779</v>
      </c>
      <c r="K15" s="65"/>
      <c r="L15" s="65"/>
      <c r="M15" s="65"/>
      <c r="N15" s="63">
        <v>687483.97459999996</v>
      </c>
      <c r="O15" s="63">
        <v>12625668.338</v>
      </c>
      <c r="P15" s="63">
        <v>4095</v>
      </c>
      <c r="Q15" s="63">
        <v>4005</v>
      </c>
      <c r="R15" s="64">
        <v>2.2471910112359601</v>
      </c>
      <c r="S15" s="63">
        <v>31.5861228083028</v>
      </c>
      <c r="T15" s="63">
        <v>34.141915630461902</v>
      </c>
      <c r="U15" s="66">
        <v>-8.0915053666772998</v>
      </c>
      <c r="V15" s="49"/>
      <c r="W15" s="49"/>
    </row>
    <row r="16" spans="1:23" ht="14.25" thickBot="1">
      <c r="A16" s="45"/>
      <c r="B16" s="34" t="s">
        <v>14</v>
      </c>
      <c r="C16" s="35"/>
      <c r="D16" s="63">
        <v>696902.55759999994</v>
      </c>
      <c r="E16" s="63">
        <v>948015</v>
      </c>
      <c r="F16" s="64">
        <v>73.511764856041296</v>
      </c>
      <c r="G16" s="65"/>
      <c r="H16" s="65"/>
      <c r="I16" s="63">
        <v>41334.460200000001</v>
      </c>
      <c r="J16" s="64">
        <v>5.9311678152463703</v>
      </c>
      <c r="K16" s="65"/>
      <c r="L16" s="65"/>
      <c r="M16" s="65"/>
      <c r="N16" s="63">
        <v>4391594.7251000004</v>
      </c>
      <c r="O16" s="63">
        <v>107998425.7746</v>
      </c>
      <c r="P16" s="63">
        <v>44093</v>
      </c>
      <c r="Q16" s="63">
        <v>37785</v>
      </c>
      <c r="R16" s="64">
        <v>16.694455471748</v>
      </c>
      <c r="S16" s="63">
        <v>15.805287859750999</v>
      </c>
      <c r="T16" s="63">
        <v>15.0113327034538</v>
      </c>
      <c r="U16" s="66">
        <v>5.0233514463161404</v>
      </c>
      <c r="V16" s="49"/>
      <c r="W16" s="49"/>
    </row>
    <row r="17" spans="1:21" ht="12" thickBot="1">
      <c r="A17" s="45"/>
      <c r="B17" s="34" t="s">
        <v>15</v>
      </c>
      <c r="C17" s="35"/>
      <c r="D17" s="63">
        <v>731471.81409999996</v>
      </c>
      <c r="E17" s="63">
        <v>597839</v>
      </c>
      <c r="F17" s="64">
        <v>122.352642450559</v>
      </c>
      <c r="G17" s="65"/>
      <c r="H17" s="65"/>
      <c r="I17" s="63">
        <v>65623.456999999995</v>
      </c>
      <c r="J17" s="64">
        <v>8.9714266134427696</v>
      </c>
      <c r="K17" s="65"/>
      <c r="L17" s="65"/>
      <c r="M17" s="65"/>
      <c r="N17" s="63">
        <v>3950318.2554000001</v>
      </c>
      <c r="O17" s="63">
        <v>75972260.783099994</v>
      </c>
      <c r="P17" s="63">
        <v>19363</v>
      </c>
      <c r="Q17" s="63">
        <v>18281</v>
      </c>
      <c r="R17" s="64">
        <v>5.9187134183031498</v>
      </c>
      <c r="S17" s="63">
        <v>37.776781185766701</v>
      </c>
      <c r="T17" s="63">
        <v>41.725560609375897</v>
      </c>
      <c r="U17" s="66">
        <v>-10.452927167593099</v>
      </c>
    </row>
    <row r="18" spans="1:21" ht="12" thickBot="1">
      <c r="A18" s="45"/>
      <c r="B18" s="34" t="s">
        <v>16</v>
      </c>
      <c r="C18" s="35"/>
      <c r="D18" s="63">
        <v>1577154.4934</v>
      </c>
      <c r="E18" s="63">
        <v>1549871</v>
      </c>
      <c r="F18" s="64">
        <v>101.760371889015</v>
      </c>
      <c r="G18" s="65"/>
      <c r="H18" s="65"/>
      <c r="I18" s="63">
        <v>244911.02429999999</v>
      </c>
      <c r="J18" s="64">
        <v>15.528664143233399</v>
      </c>
      <c r="K18" s="65"/>
      <c r="L18" s="65"/>
      <c r="M18" s="65"/>
      <c r="N18" s="63">
        <v>9038555.2710999995</v>
      </c>
      <c r="O18" s="63">
        <v>196556288.5314</v>
      </c>
      <c r="P18" s="63">
        <v>85857</v>
      </c>
      <c r="Q18" s="63">
        <v>77678</v>
      </c>
      <c r="R18" s="64">
        <v>10.5293648137182</v>
      </c>
      <c r="S18" s="63">
        <v>18.369550454826001</v>
      </c>
      <c r="T18" s="63">
        <v>18.208081806946598</v>
      </c>
      <c r="U18" s="66">
        <v>0.87900162977043905</v>
      </c>
    </row>
    <row r="19" spans="1:21" ht="12" thickBot="1">
      <c r="A19" s="45"/>
      <c r="B19" s="34" t="s">
        <v>17</v>
      </c>
      <c r="C19" s="35"/>
      <c r="D19" s="63">
        <v>538449.46149999998</v>
      </c>
      <c r="E19" s="63">
        <v>629244</v>
      </c>
      <c r="F19" s="64">
        <v>85.570853516282995</v>
      </c>
      <c r="G19" s="65"/>
      <c r="H19" s="65"/>
      <c r="I19" s="63">
        <v>47374.337800000001</v>
      </c>
      <c r="J19" s="64">
        <v>8.7982886393879305</v>
      </c>
      <c r="K19" s="65"/>
      <c r="L19" s="65"/>
      <c r="M19" s="65"/>
      <c r="N19" s="63">
        <v>3474770.6894</v>
      </c>
      <c r="O19" s="63">
        <v>67731865.788200006</v>
      </c>
      <c r="P19" s="63">
        <v>12328</v>
      </c>
      <c r="Q19" s="63">
        <v>11430</v>
      </c>
      <c r="R19" s="64">
        <v>7.8565179352580996</v>
      </c>
      <c r="S19" s="63">
        <v>43.6769517764439</v>
      </c>
      <c r="T19" s="63">
        <v>44.868685109361301</v>
      </c>
      <c r="U19" s="66">
        <v>-2.72851763790027</v>
      </c>
    </row>
    <row r="20" spans="1:21" ht="12" thickBot="1">
      <c r="A20" s="45"/>
      <c r="B20" s="34" t="s">
        <v>18</v>
      </c>
      <c r="C20" s="35"/>
      <c r="D20" s="63">
        <v>1050895.4989</v>
      </c>
      <c r="E20" s="63">
        <v>1310007</v>
      </c>
      <c r="F20" s="64">
        <v>80.220601790677506</v>
      </c>
      <c r="G20" s="65"/>
      <c r="H20" s="65"/>
      <c r="I20" s="63">
        <v>30695.0232</v>
      </c>
      <c r="J20" s="64">
        <v>2.9208444828367099</v>
      </c>
      <c r="K20" s="65"/>
      <c r="L20" s="65"/>
      <c r="M20" s="65"/>
      <c r="N20" s="63">
        <v>6561369.1516000004</v>
      </c>
      <c r="O20" s="63">
        <v>116336886.21960001</v>
      </c>
      <c r="P20" s="63">
        <v>38919</v>
      </c>
      <c r="Q20" s="63">
        <v>38021</v>
      </c>
      <c r="R20" s="64">
        <v>2.3618526603719001</v>
      </c>
      <c r="S20" s="63">
        <v>27.002119758986598</v>
      </c>
      <c r="T20" s="63">
        <v>25.590297427737301</v>
      </c>
      <c r="U20" s="66">
        <v>5.2285611050200602</v>
      </c>
    </row>
    <row r="21" spans="1:21" ht="12" thickBot="1">
      <c r="A21" s="45"/>
      <c r="B21" s="34" t="s">
        <v>19</v>
      </c>
      <c r="C21" s="35"/>
      <c r="D21" s="63">
        <v>361749.29629999999</v>
      </c>
      <c r="E21" s="63">
        <v>362254</v>
      </c>
      <c r="F21" s="64">
        <v>99.860676845528303</v>
      </c>
      <c r="G21" s="65"/>
      <c r="H21" s="65"/>
      <c r="I21" s="63">
        <v>40181.953699999998</v>
      </c>
      <c r="J21" s="64">
        <v>11.107679852036799</v>
      </c>
      <c r="K21" s="65"/>
      <c r="L21" s="65"/>
      <c r="M21" s="65"/>
      <c r="N21" s="63">
        <v>2069337.8663999999</v>
      </c>
      <c r="O21" s="63">
        <v>41589889.2641</v>
      </c>
      <c r="P21" s="63">
        <v>36531</v>
      </c>
      <c r="Q21" s="63">
        <v>34469</v>
      </c>
      <c r="R21" s="64">
        <v>5.9821868925701303</v>
      </c>
      <c r="S21" s="63">
        <v>9.9025292573430796</v>
      </c>
      <c r="T21" s="63">
        <v>10.156035498563901</v>
      </c>
      <c r="U21" s="66">
        <v>-2.5600150692093502</v>
      </c>
    </row>
    <row r="22" spans="1:21" ht="12" thickBot="1">
      <c r="A22" s="45"/>
      <c r="B22" s="34" t="s">
        <v>20</v>
      </c>
      <c r="C22" s="35"/>
      <c r="D22" s="63">
        <v>985194.9325</v>
      </c>
      <c r="E22" s="63">
        <v>1055256</v>
      </c>
      <c r="F22" s="64">
        <v>93.360751561706394</v>
      </c>
      <c r="G22" s="65"/>
      <c r="H22" s="65"/>
      <c r="I22" s="63">
        <v>129537.6471</v>
      </c>
      <c r="J22" s="64">
        <v>13.1484280751718</v>
      </c>
      <c r="K22" s="65"/>
      <c r="L22" s="65"/>
      <c r="M22" s="65"/>
      <c r="N22" s="63">
        <v>5958831.3679</v>
      </c>
      <c r="O22" s="63">
        <v>145439820.68340001</v>
      </c>
      <c r="P22" s="63">
        <v>67410</v>
      </c>
      <c r="Q22" s="63">
        <v>59909</v>
      </c>
      <c r="R22" s="64">
        <v>12.5206563287653</v>
      </c>
      <c r="S22" s="63">
        <v>14.614967104287199</v>
      </c>
      <c r="T22" s="63">
        <v>14.8416131766513</v>
      </c>
      <c r="U22" s="66">
        <v>-1.55078058504538</v>
      </c>
    </row>
    <row r="23" spans="1:21" ht="12" thickBot="1">
      <c r="A23" s="45"/>
      <c r="B23" s="34" t="s">
        <v>21</v>
      </c>
      <c r="C23" s="35"/>
      <c r="D23" s="63">
        <v>2281275.0868000002</v>
      </c>
      <c r="E23" s="63">
        <v>2459571</v>
      </c>
      <c r="F23" s="64">
        <v>92.750934484103098</v>
      </c>
      <c r="G23" s="65"/>
      <c r="H23" s="65"/>
      <c r="I23" s="63">
        <v>232566.9546</v>
      </c>
      <c r="J23" s="64">
        <v>10.194603708500001</v>
      </c>
      <c r="K23" s="65"/>
      <c r="L23" s="65"/>
      <c r="M23" s="65"/>
      <c r="N23" s="63">
        <v>15749865.520300001</v>
      </c>
      <c r="O23" s="63">
        <v>304759055.54079998</v>
      </c>
      <c r="P23" s="63">
        <v>77222</v>
      </c>
      <c r="Q23" s="63">
        <v>71775</v>
      </c>
      <c r="R23" s="64">
        <v>7.5889933820968203</v>
      </c>
      <c r="S23" s="63">
        <v>29.541776783818101</v>
      </c>
      <c r="T23" s="63">
        <v>33.159161744339997</v>
      </c>
      <c r="U23" s="66">
        <v>-12.2449810212612</v>
      </c>
    </row>
    <row r="24" spans="1:21" ht="12" thickBot="1">
      <c r="A24" s="45"/>
      <c r="B24" s="34" t="s">
        <v>22</v>
      </c>
      <c r="C24" s="35"/>
      <c r="D24" s="63">
        <v>318961.47340000002</v>
      </c>
      <c r="E24" s="63">
        <v>353693</v>
      </c>
      <c r="F24" s="64">
        <v>90.180318355183701</v>
      </c>
      <c r="G24" s="65"/>
      <c r="H24" s="65"/>
      <c r="I24" s="63">
        <v>46494.001900000003</v>
      </c>
      <c r="J24" s="64">
        <v>14.576682695998599</v>
      </c>
      <c r="K24" s="65"/>
      <c r="L24" s="65"/>
      <c r="M24" s="65"/>
      <c r="N24" s="63">
        <v>1834763.4565000001</v>
      </c>
      <c r="O24" s="63">
        <v>35567646.148699999</v>
      </c>
      <c r="P24" s="63">
        <v>36376</v>
      </c>
      <c r="Q24" s="63">
        <v>35323</v>
      </c>
      <c r="R24" s="64">
        <v>2.9810604988251401</v>
      </c>
      <c r="S24" s="63">
        <v>8.7684592423576007</v>
      </c>
      <c r="T24" s="63">
        <v>8.6780692155252996</v>
      </c>
      <c r="U24" s="66">
        <v>1.0308541595957701</v>
      </c>
    </row>
    <row r="25" spans="1:21" ht="12" thickBot="1">
      <c r="A25" s="45"/>
      <c r="B25" s="34" t="s">
        <v>23</v>
      </c>
      <c r="C25" s="35"/>
      <c r="D25" s="63">
        <v>270106.19010000001</v>
      </c>
      <c r="E25" s="63">
        <v>261676</v>
      </c>
      <c r="F25" s="64">
        <v>103.221613789572</v>
      </c>
      <c r="G25" s="65"/>
      <c r="H25" s="65"/>
      <c r="I25" s="63">
        <v>26196.196100000001</v>
      </c>
      <c r="J25" s="64">
        <v>9.6984804718105604</v>
      </c>
      <c r="K25" s="65"/>
      <c r="L25" s="65"/>
      <c r="M25" s="65"/>
      <c r="N25" s="63">
        <v>1373264.4402999999</v>
      </c>
      <c r="O25" s="63">
        <v>26155054.212900002</v>
      </c>
      <c r="P25" s="63">
        <v>21803</v>
      </c>
      <c r="Q25" s="63">
        <v>20977</v>
      </c>
      <c r="R25" s="64">
        <v>3.9376459932306802</v>
      </c>
      <c r="S25" s="63">
        <v>12.388487368710701</v>
      </c>
      <c r="T25" s="63">
        <v>11.7551761739048</v>
      </c>
      <c r="U25" s="66">
        <v>5.1120946081400902</v>
      </c>
    </row>
    <row r="26" spans="1:21" ht="12" thickBot="1">
      <c r="A26" s="45"/>
      <c r="B26" s="34" t="s">
        <v>24</v>
      </c>
      <c r="C26" s="35"/>
      <c r="D26" s="63">
        <v>458963.03879999998</v>
      </c>
      <c r="E26" s="63">
        <v>512300</v>
      </c>
      <c r="F26" s="64">
        <v>89.588725121998806</v>
      </c>
      <c r="G26" s="65"/>
      <c r="H26" s="65"/>
      <c r="I26" s="63">
        <v>91975.578999999998</v>
      </c>
      <c r="J26" s="64">
        <v>20.039866225497899</v>
      </c>
      <c r="K26" s="65"/>
      <c r="L26" s="65"/>
      <c r="M26" s="65"/>
      <c r="N26" s="63">
        <v>2633366.446</v>
      </c>
      <c r="O26" s="63">
        <v>67307419.387600005</v>
      </c>
      <c r="P26" s="63">
        <v>38774</v>
      </c>
      <c r="Q26" s="63">
        <v>37004</v>
      </c>
      <c r="R26" s="64">
        <v>4.7832666738730998</v>
      </c>
      <c r="S26" s="63">
        <v>11.8368762263372</v>
      </c>
      <c r="T26" s="63">
        <v>11.7161065155118</v>
      </c>
      <c r="U26" s="66">
        <v>1.0202836332501599</v>
      </c>
    </row>
    <row r="27" spans="1:21" ht="12" thickBot="1">
      <c r="A27" s="45"/>
      <c r="B27" s="34" t="s">
        <v>25</v>
      </c>
      <c r="C27" s="35"/>
      <c r="D27" s="63">
        <v>324854.78619999997</v>
      </c>
      <c r="E27" s="63">
        <v>282130</v>
      </c>
      <c r="F27" s="64">
        <v>115.14365228795199</v>
      </c>
      <c r="G27" s="65"/>
      <c r="H27" s="65"/>
      <c r="I27" s="63">
        <v>94844.8122</v>
      </c>
      <c r="J27" s="64">
        <v>29.196064281351799</v>
      </c>
      <c r="K27" s="65"/>
      <c r="L27" s="65"/>
      <c r="M27" s="65"/>
      <c r="N27" s="63">
        <v>1904409.5108</v>
      </c>
      <c r="O27" s="63">
        <v>30216682.180399999</v>
      </c>
      <c r="P27" s="63">
        <v>43337</v>
      </c>
      <c r="Q27" s="63">
        <v>42250</v>
      </c>
      <c r="R27" s="64">
        <v>2.5727810650887601</v>
      </c>
      <c r="S27" s="63">
        <v>7.4960146341463396</v>
      </c>
      <c r="T27" s="63">
        <v>7.3167540852070996</v>
      </c>
      <c r="U27" s="66">
        <v>2.3914114057710401</v>
      </c>
    </row>
    <row r="28" spans="1:21" ht="12" thickBot="1">
      <c r="A28" s="45"/>
      <c r="B28" s="34" t="s">
        <v>26</v>
      </c>
      <c r="C28" s="35"/>
      <c r="D28" s="63">
        <v>1046783.828</v>
      </c>
      <c r="E28" s="63">
        <v>907065</v>
      </c>
      <c r="F28" s="64">
        <v>115.40339755144301</v>
      </c>
      <c r="G28" s="65"/>
      <c r="H28" s="65"/>
      <c r="I28" s="63">
        <v>52304.9787</v>
      </c>
      <c r="J28" s="64">
        <v>4.9967316365533296</v>
      </c>
      <c r="K28" s="65"/>
      <c r="L28" s="65"/>
      <c r="M28" s="65"/>
      <c r="N28" s="63">
        <v>5878745.9095999999</v>
      </c>
      <c r="O28" s="63">
        <v>103157181.4973</v>
      </c>
      <c r="P28" s="63">
        <v>56601</v>
      </c>
      <c r="Q28" s="63">
        <v>55020</v>
      </c>
      <c r="R28" s="64">
        <v>2.8735005452562801</v>
      </c>
      <c r="S28" s="63">
        <v>18.494087171604701</v>
      </c>
      <c r="T28" s="63">
        <v>17.912296557615399</v>
      </c>
      <c r="U28" s="66">
        <v>3.14581957244472</v>
      </c>
    </row>
    <row r="29" spans="1:21" ht="12" thickBot="1">
      <c r="A29" s="45"/>
      <c r="B29" s="34" t="s">
        <v>27</v>
      </c>
      <c r="C29" s="35"/>
      <c r="D29" s="63">
        <v>763945.51150000002</v>
      </c>
      <c r="E29" s="63">
        <v>725705</v>
      </c>
      <c r="F29" s="64">
        <v>105.269429244666</v>
      </c>
      <c r="G29" s="65"/>
      <c r="H29" s="65"/>
      <c r="I29" s="63">
        <v>120048.33530000001</v>
      </c>
      <c r="J29" s="64">
        <v>15.714253633650699</v>
      </c>
      <c r="K29" s="65"/>
      <c r="L29" s="65"/>
      <c r="M29" s="65"/>
      <c r="N29" s="63">
        <v>4407137.8847000003</v>
      </c>
      <c r="O29" s="63">
        <v>74241613.605599999</v>
      </c>
      <c r="P29" s="63">
        <v>113055</v>
      </c>
      <c r="Q29" s="63">
        <v>112601</v>
      </c>
      <c r="R29" s="64">
        <v>0.40319357732170302</v>
      </c>
      <c r="S29" s="63">
        <v>6.7572908009376</v>
      </c>
      <c r="T29" s="63">
        <v>6.6395176694700799</v>
      </c>
      <c r="U29" s="66">
        <v>1.74290458908738</v>
      </c>
    </row>
    <row r="30" spans="1:21" ht="12" thickBot="1">
      <c r="A30" s="45"/>
      <c r="B30" s="34" t="s">
        <v>28</v>
      </c>
      <c r="C30" s="35"/>
      <c r="D30" s="63">
        <v>1071345.1784000001</v>
      </c>
      <c r="E30" s="63">
        <v>1284742</v>
      </c>
      <c r="F30" s="64">
        <v>83.389908510813797</v>
      </c>
      <c r="G30" s="65"/>
      <c r="H30" s="65"/>
      <c r="I30" s="63">
        <v>160964.6727</v>
      </c>
      <c r="J30" s="64">
        <v>15.0245388643455</v>
      </c>
      <c r="K30" s="65"/>
      <c r="L30" s="65"/>
      <c r="M30" s="65"/>
      <c r="N30" s="63">
        <v>6329575.1889000004</v>
      </c>
      <c r="O30" s="63">
        <v>147559036.46959999</v>
      </c>
      <c r="P30" s="63">
        <v>82272</v>
      </c>
      <c r="Q30" s="63">
        <v>78975</v>
      </c>
      <c r="R30" s="64">
        <v>4.1747388414055102</v>
      </c>
      <c r="S30" s="63">
        <v>13.0219902080902</v>
      </c>
      <c r="T30" s="63">
        <v>12.76528579044</v>
      </c>
      <c r="U30" s="66">
        <v>1.97131478021492</v>
      </c>
    </row>
    <row r="31" spans="1:21" ht="12" thickBot="1">
      <c r="A31" s="45"/>
      <c r="B31" s="34" t="s">
        <v>29</v>
      </c>
      <c r="C31" s="35"/>
      <c r="D31" s="63">
        <v>951967.11910000001</v>
      </c>
      <c r="E31" s="63">
        <v>1005947</v>
      </c>
      <c r="F31" s="64">
        <v>94.633923964185001</v>
      </c>
      <c r="G31" s="65"/>
      <c r="H31" s="65"/>
      <c r="I31" s="63">
        <v>38252.751300000004</v>
      </c>
      <c r="J31" s="64">
        <v>4.0182849315388696</v>
      </c>
      <c r="K31" s="65"/>
      <c r="L31" s="65"/>
      <c r="M31" s="65"/>
      <c r="N31" s="63">
        <v>5119097.2012</v>
      </c>
      <c r="O31" s="63">
        <v>113096714.8283</v>
      </c>
      <c r="P31" s="63">
        <v>38038</v>
      </c>
      <c r="Q31" s="63">
        <v>37282</v>
      </c>
      <c r="R31" s="64">
        <v>2.0277882087870802</v>
      </c>
      <c r="S31" s="63">
        <v>25.026739552552701</v>
      </c>
      <c r="T31" s="63">
        <v>22.6645200633013</v>
      </c>
      <c r="U31" s="66">
        <v>9.4387824042802393</v>
      </c>
    </row>
    <row r="32" spans="1:21" ht="12" thickBot="1">
      <c r="A32" s="45"/>
      <c r="B32" s="34" t="s">
        <v>30</v>
      </c>
      <c r="C32" s="35"/>
      <c r="D32" s="63">
        <v>145359.26879999999</v>
      </c>
      <c r="E32" s="63">
        <v>140820</v>
      </c>
      <c r="F32" s="64">
        <v>103.223454622923</v>
      </c>
      <c r="G32" s="65"/>
      <c r="H32" s="65"/>
      <c r="I32" s="63">
        <v>33373.7327</v>
      </c>
      <c r="J32" s="64">
        <v>22.959480310759499</v>
      </c>
      <c r="K32" s="65"/>
      <c r="L32" s="65"/>
      <c r="M32" s="65"/>
      <c r="N32" s="63">
        <v>849154.33759999997</v>
      </c>
      <c r="O32" s="63">
        <v>17602356.011700001</v>
      </c>
      <c r="P32" s="63">
        <v>34369</v>
      </c>
      <c r="Q32" s="63">
        <v>34969</v>
      </c>
      <c r="R32" s="64">
        <v>-1.7158054276645101</v>
      </c>
      <c r="S32" s="63">
        <v>4.2293714917512899</v>
      </c>
      <c r="T32" s="63">
        <v>4.0748302839657997</v>
      </c>
      <c r="U32" s="66">
        <v>3.6539993728831401</v>
      </c>
    </row>
    <row r="33" spans="1:21" ht="12" thickBot="1">
      <c r="A33" s="45"/>
      <c r="B33" s="34" t="s">
        <v>31</v>
      </c>
      <c r="C33" s="35"/>
      <c r="D33" s="63">
        <v>175.55600000000001</v>
      </c>
      <c r="E33" s="65"/>
      <c r="F33" s="65"/>
      <c r="G33" s="65"/>
      <c r="H33" s="65"/>
      <c r="I33" s="63">
        <v>36.287100000000002</v>
      </c>
      <c r="J33" s="64">
        <v>20.669814759962598</v>
      </c>
      <c r="K33" s="65"/>
      <c r="L33" s="65"/>
      <c r="M33" s="65"/>
      <c r="N33" s="63">
        <v>488.54820000000001</v>
      </c>
      <c r="O33" s="63">
        <v>14696.8043</v>
      </c>
      <c r="P33" s="63">
        <v>30</v>
      </c>
      <c r="Q33" s="63">
        <v>19</v>
      </c>
      <c r="R33" s="64">
        <v>57.894736842105303</v>
      </c>
      <c r="S33" s="63">
        <v>5.8518666666666697</v>
      </c>
      <c r="T33" s="63">
        <v>4.8133315789473698</v>
      </c>
      <c r="U33" s="66">
        <v>17.747073658307901</v>
      </c>
    </row>
    <row r="34" spans="1:21" ht="12" thickBot="1">
      <c r="A34" s="45"/>
      <c r="B34" s="34" t="s">
        <v>40</v>
      </c>
      <c r="C34" s="3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3">
        <v>25.9</v>
      </c>
      <c r="P34" s="65"/>
      <c r="Q34" s="65"/>
      <c r="R34" s="65"/>
      <c r="S34" s="65"/>
      <c r="T34" s="65"/>
      <c r="U34" s="67"/>
    </row>
    <row r="35" spans="1:21" ht="12" thickBot="1">
      <c r="A35" s="45"/>
      <c r="B35" s="34" t="s">
        <v>32</v>
      </c>
      <c r="C35" s="35"/>
      <c r="D35" s="63">
        <v>220136.10380000001</v>
      </c>
      <c r="E35" s="63">
        <v>177267</v>
      </c>
      <c r="F35" s="64">
        <v>124.183352682676</v>
      </c>
      <c r="G35" s="65"/>
      <c r="H35" s="65"/>
      <c r="I35" s="63">
        <v>16137.0209</v>
      </c>
      <c r="J35" s="64">
        <v>7.3304744753095799</v>
      </c>
      <c r="K35" s="65"/>
      <c r="L35" s="65"/>
      <c r="M35" s="65"/>
      <c r="N35" s="63">
        <v>1099987.4262000001</v>
      </c>
      <c r="O35" s="63">
        <v>14476145.6175</v>
      </c>
      <c r="P35" s="63">
        <v>18467</v>
      </c>
      <c r="Q35" s="63">
        <v>17214</v>
      </c>
      <c r="R35" s="64">
        <v>7.2789589868711397</v>
      </c>
      <c r="S35" s="63">
        <v>11.920512470894</v>
      </c>
      <c r="T35" s="63">
        <v>11.789883501800899</v>
      </c>
      <c r="U35" s="66">
        <v>1.0958335005488999</v>
      </c>
    </row>
    <row r="36" spans="1:21" ht="12" customHeight="1" thickBot="1">
      <c r="A36" s="45"/>
      <c r="B36" s="34" t="s">
        <v>41</v>
      </c>
      <c r="C36" s="35"/>
      <c r="D36" s="65"/>
      <c r="E36" s="63">
        <v>638689</v>
      </c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7"/>
    </row>
    <row r="37" spans="1:21" ht="12" thickBot="1">
      <c r="A37" s="45"/>
      <c r="B37" s="34" t="s">
        <v>42</v>
      </c>
      <c r="C37" s="35"/>
      <c r="D37" s="65"/>
      <c r="E37" s="63">
        <v>229299</v>
      </c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7"/>
    </row>
    <row r="38" spans="1:21" ht="12" thickBot="1">
      <c r="A38" s="45"/>
      <c r="B38" s="34" t="s">
        <v>43</v>
      </c>
      <c r="C38" s="35"/>
      <c r="D38" s="65"/>
      <c r="E38" s="63">
        <v>247015</v>
      </c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7"/>
    </row>
    <row r="39" spans="1:21" ht="12" customHeight="1" thickBot="1">
      <c r="A39" s="45"/>
      <c r="B39" s="34" t="s">
        <v>33</v>
      </c>
      <c r="C39" s="35"/>
      <c r="D39" s="63">
        <v>365050.42790000001</v>
      </c>
      <c r="E39" s="63">
        <v>459380</v>
      </c>
      <c r="F39" s="64">
        <v>79.4658948800557</v>
      </c>
      <c r="G39" s="65"/>
      <c r="H39" s="65"/>
      <c r="I39" s="63">
        <v>21811.553800000002</v>
      </c>
      <c r="J39" s="64">
        <v>5.9749426744885099</v>
      </c>
      <c r="K39" s="65"/>
      <c r="L39" s="65"/>
      <c r="M39" s="65"/>
      <c r="N39" s="63">
        <v>2251007.7138999999</v>
      </c>
      <c r="O39" s="63">
        <v>41677088.950000003</v>
      </c>
      <c r="P39" s="63">
        <v>568</v>
      </c>
      <c r="Q39" s="63">
        <v>482</v>
      </c>
      <c r="R39" s="64">
        <v>17.8423236514523</v>
      </c>
      <c r="S39" s="63">
        <v>642.69441531690097</v>
      </c>
      <c r="T39" s="63">
        <v>626.31131037344403</v>
      </c>
      <c r="U39" s="66">
        <v>2.5491282564481601</v>
      </c>
    </row>
    <row r="40" spans="1:21" ht="12" thickBot="1">
      <c r="A40" s="45"/>
      <c r="B40" s="34" t="s">
        <v>34</v>
      </c>
      <c r="C40" s="35"/>
      <c r="D40" s="63">
        <v>379226.24810000003</v>
      </c>
      <c r="E40" s="63">
        <v>433372</v>
      </c>
      <c r="F40" s="64">
        <v>87.505941339080493</v>
      </c>
      <c r="G40" s="65"/>
      <c r="H40" s="65"/>
      <c r="I40" s="63">
        <v>32660.7235</v>
      </c>
      <c r="J40" s="64">
        <v>8.6124638427948508</v>
      </c>
      <c r="K40" s="65"/>
      <c r="L40" s="65"/>
      <c r="M40" s="65"/>
      <c r="N40" s="63">
        <v>2335165.4523999998</v>
      </c>
      <c r="O40" s="63">
        <v>55694992.648400001</v>
      </c>
      <c r="P40" s="63">
        <v>2101</v>
      </c>
      <c r="Q40" s="63">
        <v>2051</v>
      </c>
      <c r="R40" s="64">
        <v>2.43783520234033</v>
      </c>
      <c r="S40" s="63">
        <v>180.49797624940501</v>
      </c>
      <c r="T40" s="63">
        <v>170.226669185763</v>
      </c>
      <c r="U40" s="66">
        <v>5.6905386293359399</v>
      </c>
    </row>
    <row r="41" spans="1:21" ht="12" thickBot="1">
      <c r="A41" s="45"/>
      <c r="B41" s="34" t="s">
        <v>44</v>
      </c>
      <c r="C41" s="35"/>
      <c r="D41" s="65"/>
      <c r="E41" s="63">
        <v>205693</v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7"/>
    </row>
    <row r="42" spans="1:21" ht="12" thickBot="1">
      <c r="A42" s="45"/>
      <c r="B42" s="34" t="s">
        <v>45</v>
      </c>
      <c r="C42" s="35"/>
      <c r="D42" s="65"/>
      <c r="E42" s="63">
        <v>77109</v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7"/>
    </row>
    <row r="43" spans="1:21" ht="12" thickBot="1">
      <c r="A43" s="46"/>
      <c r="B43" s="34" t="s">
        <v>35</v>
      </c>
      <c r="C43" s="35"/>
      <c r="D43" s="68">
        <v>98057.361199999999</v>
      </c>
      <c r="E43" s="69"/>
      <c r="F43" s="69"/>
      <c r="G43" s="69"/>
      <c r="H43" s="69"/>
      <c r="I43" s="68">
        <v>9224.0907999999999</v>
      </c>
      <c r="J43" s="70">
        <v>9.4068315597299605</v>
      </c>
      <c r="K43" s="69"/>
      <c r="L43" s="69"/>
      <c r="M43" s="69"/>
      <c r="N43" s="68">
        <v>419204.21710000001</v>
      </c>
      <c r="O43" s="68">
        <v>4935362.7160999998</v>
      </c>
      <c r="P43" s="68">
        <v>33</v>
      </c>
      <c r="Q43" s="68">
        <v>39</v>
      </c>
      <c r="R43" s="70">
        <v>-15.384615384615399</v>
      </c>
      <c r="S43" s="68">
        <v>2971.4351878787902</v>
      </c>
      <c r="T43" s="68">
        <v>2215.4364333333301</v>
      </c>
      <c r="U43" s="71">
        <v>25.44220912606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43:C43"/>
    <mergeCell ref="B37:C37"/>
    <mergeCell ref="B38:C38"/>
    <mergeCell ref="B39:C39"/>
    <mergeCell ref="B40:C4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>
      <c r="A1" s="48" t="s">
        <v>53</v>
      </c>
      <c r="B1" s="48" t="s">
        <v>36</v>
      </c>
      <c r="C1" s="48" t="s">
        <v>37</v>
      </c>
      <c r="D1" s="48" t="s">
        <v>38</v>
      </c>
      <c r="E1" s="48" t="s">
        <v>39</v>
      </c>
      <c r="F1" s="48" t="s">
        <v>46</v>
      </c>
      <c r="G1" s="48" t="s">
        <v>39</v>
      </c>
      <c r="H1" s="48" t="s">
        <v>47</v>
      </c>
    </row>
    <row r="2" spans="1:8">
      <c r="A2" s="47" t="s">
        <v>71</v>
      </c>
      <c r="B2" s="47">
        <v>12</v>
      </c>
      <c r="C2" s="47">
        <v>65493</v>
      </c>
      <c r="D2" s="47">
        <v>647756.059382051</v>
      </c>
      <c r="E2" s="47">
        <v>510950.13536068401</v>
      </c>
      <c r="F2" s="47">
        <v>136805.924021368</v>
      </c>
      <c r="G2" s="47">
        <v>510950.13536068401</v>
      </c>
      <c r="H2" s="47">
        <v>0.211199759600671</v>
      </c>
    </row>
    <row r="3" spans="1:8">
      <c r="A3" s="47" t="s">
        <v>72</v>
      </c>
      <c r="B3" s="47">
        <v>13</v>
      </c>
      <c r="C3" s="47">
        <v>17129.657999999999</v>
      </c>
      <c r="D3" s="47">
        <v>100201.726522774</v>
      </c>
      <c r="E3" s="47">
        <v>83390.316803441499</v>
      </c>
      <c r="F3" s="47">
        <v>16811.4097193329</v>
      </c>
      <c r="G3" s="47">
        <v>83390.316803441499</v>
      </c>
      <c r="H3" s="47">
        <v>0.16777564921011501</v>
      </c>
    </row>
    <row r="4" spans="1:8">
      <c r="A4" s="47" t="s">
        <v>73</v>
      </c>
      <c r="B4" s="47">
        <v>14</v>
      </c>
      <c r="C4" s="47">
        <v>113524</v>
      </c>
      <c r="D4" s="47">
        <v>103652.21625555601</v>
      </c>
      <c r="E4" s="47">
        <v>80956.604934187999</v>
      </c>
      <c r="F4" s="47">
        <v>22695.611321367502</v>
      </c>
      <c r="G4" s="47">
        <v>80956.604934187999</v>
      </c>
      <c r="H4" s="47">
        <v>0.21895924796640401</v>
      </c>
    </row>
    <row r="5" spans="1:8">
      <c r="A5" s="47" t="s">
        <v>74</v>
      </c>
      <c r="B5" s="47">
        <v>15</v>
      </c>
      <c r="C5" s="47">
        <v>3694</v>
      </c>
      <c r="D5" s="47">
        <v>59677.296748490997</v>
      </c>
      <c r="E5" s="47">
        <v>47673.379632720702</v>
      </c>
      <c r="F5" s="47">
        <v>12003.9171157704</v>
      </c>
      <c r="G5" s="47">
        <v>47673.379632720702</v>
      </c>
      <c r="H5" s="47">
        <v>0.20114713249094801</v>
      </c>
    </row>
    <row r="6" spans="1:8">
      <c r="A6" s="47" t="s">
        <v>75</v>
      </c>
      <c r="B6" s="47">
        <v>16</v>
      </c>
      <c r="C6" s="47">
        <v>4069</v>
      </c>
      <c r="D6" s="47">
        <v>278476.30618205102</v>
      </c>
      <c r="E6" s="47">
        <v>254062.08682820501</v>
      </c>
      <c r="F6" s="47">
        <v>24414.219353846202</v>
      </c>
      <c r="G6" s="47">
        <v>254062.08682820501</v>
      </c>
      <c r="H6" s="47">
        <v>8.7670723906706799E-2</v>
      </c>
    </row>
    <row r="7" spans="1:8">
      <c r="A7" s="47" t="s">
        <v>76</v>
      </c>
      <c r="B7" s="47">
        <v>17</v>
      </c>
      <c r="C7" s="47">
        <v>22325</v>
      </c>
      <c r="D7" s="47">
        <v>315257.28921367502</v>
      </c>
      <c r="E7" s="47">
        <v>238050.76561623899</v>
      </c>
      <c r="F7" s="47">
        <v>77206.523597435895</v>
      </c>
      <c r="G7" s="47">
        <v>238050.76561623899</v>
      </c>
      <c r="H7" s="47">
        <v>0.24490004272385499</v>
      </c>
    </row>
    <row r="8" spans="1:8">
      <c r="A8" s="47" t="s">
        <v>77</v>
      </c>
      <c r="B8" s="47">
        <v>18</v>
      </c>
      <c r="C8" s="47">
        <v>82649</v>
      </c>
      <c r="D8" s="47">
        <v>214463.256317094</v>
      </c>
      <c r="E8" s="47">
        <v>176511.093294872</v>
      </c>
      <c r="F8" s="47">
        <v>37952.163022222201</v>
      </c>
      <c r="G8" s="47">
        <v>176511.093294872</v>
      </c>
      <c r="H8" s="47">
        <v>0.17696347464811499</v>
      </c>
    </row>
    <row r="9" spans="1:8">
      <c r="A9" s="47" t="s">
        <v>78</v>
      </c>
      <c r="B9" s="47">
        <v>19</v>
      </c>
      <c r="C9" s="47">
        <v>34927</v>
      </c>
      <c r="D9" s="47">
        <v>129345.20653418799</v>
      </c>
      <c r="E9" s="47">
        <v>104287.464265812</v>
      </c>
      <c r="F9" s="47">
        <v>25057.7422683761</v>
      </c>
      <c r="G9" s="47">
        <v>104287.464265812</v>
      </c>
      <c r="H9" s="47">
        <v>0.19372764511186499</v>
      </c>
    </row>
    <row r="10" spans="1:8">
      <c r="A10" s="47" t="s">
        <v>79</v>
      </c>
      <c r="B10" s="47">
        <v>21</v>
      </c>
      <c r="C10" s="47">
        <v>182298</v>
      </c>
      <c r="D10" s="47">
        <v>696902.31259999995</v>
      </c>
      <c r="E10" s="47">
        <v>655568.09739999997</v>
      </c>
      <c r="F10" s="47">
        <v>41334.215199999999</v>
      </c>
      <c r="G10" s="47">
        <v>655568.09739999997</v>
      </c>
      <c r="H10" s="47">
        <v>5.93113474480957E-2</v>
      </c>
    </row>
    <row r="11" spans="1:8">
      <c r="A11" s="47" t="s">
        <v>80</v>
      </c>
      <c r="B11" s="47">
        <v>22</v>
      </c>
      <c r="C11" s="47">
        <v>43455.633999999998</v>
      </c>
      <c r="D11" s="47">
        <v>731471.85912393196</v>
      </c>
      <c r="E11" s="47">
        <v>665848.35386666702</v>
      </c>
      <c r="F11" s="47">
        <v>65623.505257265002</v>
      </c>
      <c r="G11" s="47">
        <v>665848.35386666702</v>
      </c>
      <c r="H11" s="47">
        <v>8.9714326585114093E-2</v>
      </c>
    </row>
    <row r="12" spans="1:8">
      <c r="A12" s="47" t="s">
        <v>81</v>
      </c>
      <c r="B12" s="47">
        <v>23</v>
      </c>
      <c r="C12" s="47">
        <v>205621.035</v>
      </c>
      <c r="D12" s="47">
        <v>1577154.5571000001</v>
      </c>
      <c r="E12" s="47">
        <v>1332243.4757000001</v>
      </c>
      <c r="F12" s="47">
        <v>244911.0814</v>
      </c>
      <c r="G12" s="47">
        <v>1332243.4757000001</v>
      </c>
      <c r="H12" s="47">
        <v>0.15528667136487301</v>
      </c>
    </row>
    <row r="13" spans="1:8">
      <c r="A13" s="47" t="s">
        <v>82</v>
      </c>
      <c r="B13" s="47">
        <v>24</v>
      </c>
      <c r="C13" s="47">
        <v>20540</v>
      </c>
      <c r="D13" s="47">
        <v>538449.49049829098</v>
      </c>
      <c r="E13" s="47">
        <v>491075.12296068401</v>
      </c>
      <c r="F13" s="47">
        <v>47374.367537606799</v>
      </c>
      <c r="G13" s="47">
        <v>491075.12296068401</v>
      </c>
      <c r="H13" s="47">
        <v>8.79829368837656E-2</v>
      </c>
    </row>
    <row r="14" spans="1:8">
      <c r="A14" s="47" t="s">
        <v>83</v>
      </c>
      <c r="B14" s="47">
        <v>25</v>
      </c>
      <c r="C14" s="47">
        <v>77065</v>
      </c>
      <c r="D14" s="47">
        <v>1050895.483</v>
      </c>
      <c r="E14" s="47">
        <v>1020200.4757</v>
      </c>
      <c r="F14" s="47">
        <v>30695.007300000001</v>
      </c>
      <c r="G14" s="47">
        <v>1020200.4757</v>
      </c>
      <c r="H14" s="47">
        <v>2.9208430140335799E-2</v>
      </c>
    </row>
    <row r="15" spans="1:8">
      <c r="A15" s="47" t="s">
        <v>84</v>
      </c>
      <c r="B15" s="47">
        <v>26</v>
      </c>
      <c r="C15" s="47">
        <v>86282</v>
      </c>
      <c r="D15" s="47">
        <v>361749.14162566402</v>
      </c>
      <c r="E15" s="47">
        <v>321567.34264424798</v>
      </c>
      <c r="F15" s="47">
        <v>40181.798981415901</v>
      </c>
      <c r="G15" s="47">
        <v>321567.34264424798</v>
      </c>
      <c r="H15" s="47">
        <v>0.11107641831807299</v>
      </c>
    </row>
    <row r="16" spans="1:8">
      <c r="A16" s="47" t="s">
        <v>85</v>
      </c>
      <c r="B16" s="47">
        <v>27</v>
      </c>
      <c r="C16" s="47">
        <v>164722.61199999999</v>
      </c>
      <c r="D16" s="47">
        <v>985195.25434336299</v>
      </c>
      <c r="E16" s="47">
        <v>855657.28753185796</v>
      </c>
      <c r="F16" s="47">
        <v>129537.966811504</v>
      </c>
      <c r="G16" s="47">
        <v>855657.28753185796</v>
      </c>
      <c r="H16" s="47">
        <v>0.131484562314343</v>
      </c>
    </row>
    <row r="17" spans="1:8">
      <c r="A17" s="47" t="s">
        <v>86</v>
      </c>
      <c r="B17" s="47">
        <v>29</v>
      </c>
      <c r="C17" s="47">
        <v>183287</v>
      </c>
      <c r="D17" s="47">
        <v>2281276.1476683798</v>
      </c>
      <c r="E17" s="47">
        <v>2048708.1677341899</v>
      </c>
      <c r="F17" s="47">
        <v>232567.97993418801</v>
      </c>
      <c r="G17" s="47">
        <v>2048708.1677341899</v>
      </c>
      <c r="H17" s="47">
        <v>0.101946439133153</v>
      </c>
    </row>
    <row r="18" spans="1:8">
      <c r="A18" s="47" t="s">
        <v>87</v>
      </c>
      <c r="B18" s="47">
        <v>31</v>
      </c>
      <c r="C18" s="47">
        <v>46316.540999999997</v>
      </c>
      <c r="D18" s="47">
        <v>318961.54226151598</v>
      </c>
      <c r="E18" s="47">
        <v>272467.46858439001</v>
      </c>
      <c r="F18" s="47">
        <v>46494.0736771257</v>
      </c>
      <c r="G18" s="47">
        <v>272467.46858439001</v>
      </c>
      <c r="H18" s="47">
        <v>0.145767020523764</v>
      </c>
    </row>
    <row r="19" spans="1:8">
      <c r="A19" s="47" t="s">
        <v>88</v>
      </c>
      <c r="B19" s="47">
        <v>32</v>
      </c>
      <c r="C19" s="47">
        <v>16901.734</v>
      </c>
      <c r="D19" s="47">
        <v>270106.18169438798</v>
      </c>
      <c r="E19" s="47">
        <v>243910.001292678</v>
      </c>
      <c r="F19" s="47">
        <v>26196.1804017096</v>
      </c>
      <c r="G19" s="47">
        <v>243910.001292678</v>
      </c>
      <c r="H19" s="47">
        <v>9.6984749617279695E-2</v>
      </c>
    </row>
    <row r="20" spans="1:8">
      <c r="A20" s="47" t="s">
        <v>89</v>
      </c>
      <c r="B20" s="47">
        <v>33</v>
      </c>
      <c r="C20" s="47">
        <v>38123.218999999997</v>
      </c>
      <c r="D20" s="47">
        <v>458963.084889872</v>
      </c>
      <c r="E20" s="47">
        <v>366987.46848881902</v>
      </c>
      <c r="F20" s="47">
        <v>91975.616401053499</v>
      </c>
      <c r="G20" s="47">
        <v>366987.46848881902</v>
      </c>
      <c r="H20" s="47">
        <v>0.20039872362092701</v>
      </c>
    </row>
    <row r="21" spans="1:8">
      <c r="A21" s="47" t="s">
        <v>90</v>
      </c>
      <c r="B21" s="47">
        <v>34</v>
      </c>
      <c r="C21" s="47">
        <v>66662.850999999995</v>
      </c>
      <c r="D21" s="47">
        <v>324854.72959478898</v>
      </c>
      <c r="E21" s="47">
        <v>230009.97574322901</v>
      </c>
      <c r="F21" s="47">
        <v>94844.753851560003</v>
      </c>
      <c r="G21" s="47">
        <v>230009.97574322901</v>
      </c>
      <c r="H21" s="47">
        <v>0.29196051407306201</v>
      </c>
    </row>
    <row r="22" spans="1:8">
      <c r="A22" s="47" t="s">
        <v>91</v>
      </c>
      <c r="B22" s="47">
        <v>35</v>
      </c>
      <c r="C22" s="47">
        <v>45755.264000000003</v>
      </c>
      <c r="D22" s="47">
        <v>1046783.82926195</v>
      </c>
      <c r="E22" s="47">
        <v>994478.84652912302</v>
      </c>
      <c r="F22" s="47">
        <v>52304.982732823701</v>
      </c>
      <c r="G22" s="47">
        <v>994478.84652912302</v>
      </c>
      <c r="H22" s="47">
        <v>4.9967320157880399E-2</v>
      </c>
    </row>
    <row r="23" spans="1:8">
      <c r="A23" s="47" t="s">
        <v>92</v>
      </c>
      <c r="B23" s="47">
        <v>36</v>
      </c>
      <c r="C23" s="47">
        <v>145473.26</v>
      </c>
      <c r="D23" s="47">
        <v>763945.51304690295</v>
      </c>
      <c r="E23" s="47">
        <v>643897.20105450903</v>
      </c>
      <c r="F23" s="47">
        <v>120048.31199239301</v>
      </c>
      <c r="G23" s="47">
        <v>643897.20105450903</v>
      </c>
      <c r="H23" s="47">
        <v>0.15714250550879699</v>
      </c>
    </row>
    <row r="24" spans="1:8">
      <c r="A24" s="47" t="s">
        <v>93</v>
      </c>
      <c r="B24" s="47">
        <v>37</v>
      </c>
      <c r="C24" s="47">
        <v>128974.81600000001</v>
      </c>
      <c r="D24" s="47">
        <v>1071345.1721026499</v>
      </c>
      <c r="E24" s="47">
        <v>910380.49429874204</v>
      </c>
      <c r="F24" s="47">
        <v>160964.67780391299</v>
      </c>
      <c r="G24" s="47">
        <v>910380.49429874204</v>
      </c>
      <c r="H24" s="47">
        <v>0.15024539429061701</v>
      </c>
    </row>
    <row r="25" spans="1:8">
      <c r="A25" s="47" t="s">
        <v>94</v>
      </c>
      <c r="B25" s="47">
        <v>38</v>
      </c>
      <c r="C25" s="47">
        <v>199819.15599999999</v>
      </c>
      <c r="D25" s="47">
        <v>951967.04778761102</v>
      </c>
      <c r="E25" s="47">
        <v>913714.47380885005</v>
      </c>
      <c r="F25" s="47">
        <v>38252.573978761102</v>
      </c>
      <c r="G25" s="47">
        <v>913714.47380885005</v>
      </c>
      <c r="H25" s="47">
        <v>4.0182666057255602E-2</v>
      </c>
    </row>
    <row r="26" spans="1:8">
      <c r="A26" s="47" t="s">
        <v>95</v>
      </c>
      <c r="B26" s="47">
        <v>39</v>
      </c>
      <c r="C26" s="47">
        <v>127021.07399999999</v>
      </c>
      <c r="D26" s="47">
        <v>145359.059455835</v>
      </c>
      <c r="E26" s="47">
        <v>111985.55206539</v>
      </c>
      <c r="F26" s="47">
        <v>33373.507390445098</v>
      </c>
      <c r="G26" s="47">
        <v>111985.55206539</v>
      </c>
      <c r="H26" s="47">
        <v>0.22959358374621999</v>
      </c>
    </row>
    <row r="27" spans="1:8">
      <c r="A27" s="47" t="s">
        <v>96</v>
      </c>
      <c r="B27" s="47">
        <v>40</v>
      </c>
      <c r="C27" s="47">
        <v>54.042000000000002</v>
      </c>
      <c r="D27" s="47">
        <v>175.5557</v>
      </c>
      <c r="E27" s="47">
        <v>139.2689</v>
      </c>
      <c r="F27" s="47">
        <v>36.286799999999999</v>
      </c>
      <c r="G27" s="47">
        <v>139.2689</v>
      </c>
      <c r="H27" s="47">
        <v>0.20669679195833601</v>
      </c>
    </row>
    <row r="28" spans="1:8">
      <c r="A28" s="47" t="s">
        <v>97</v>
      </c>
      <c r="B28" s="47">
        <v>42</v>
      </c>
      <c r="C28" s="47">
        <v>17466.337</v>
      </c>
      <c r="D28" s="47">
        <v>220136.1036</v>
      </c>
      <c r="E28" s="47">
        <v>203999.0846</v>
      </c>
      <c r="F28" s="47">
        <v>16137.019</v>
      </c>
      <c r="G28" s="47">
        <v>203999.0846</v>
      </c>
      <c r="H28" s="47">
        <v>7.3304736188671199E-2</v>
      </c>
    </row>
    <row r="29" spans="1:8">
      <c r="A29" s="47" t="s">
        <v>98</v>
      </c>
      <c r="B29" s="47">
        <v>75</v>
      </c>
      <c r="C29" s="47">
        <v>576</v>
      </c>
      <c r="D29" s="47">
        <v>365050.42735042702</v>
      </c>
      <c r="E29" s="47">
        <v>343238.87094017101</v>
      </c>
      <c r="F29" s="47">
        <v>21811.556410256399</v>
      </c>
      <c r="G29" s="47">
        <v>343238.87094017101</v>
      </c>
      <c r="H29" s="47">
        <v>5.9749433985235599E-2</v>
      </c>
    </row>
    <row r="30" spans="1:8">
      <c r="A30" s="47" t="s">
        <v>99</v>
      </c>
      <c r="B30" s="47">
        <v>76</v>
      </c>
      <c r="C30" s="47">
        <v>2033</v>
      </c>
      <c r="D30" s="47">
        <v>379226.24324957299</v>
      </c>
      <c r="E30" s="47">
        <v>346565.52455726499</v>
      </c>
      <c r="F30" s="47">
        <v>32660.718692307699</v>
      </c>
      <c r="G30" s="47">
        <v>346565.52455726499</v>
      </c>
      <c r="H30" s="47">
        <v>8.6124626851874594E-2</v>
      </c>
    </row>
    <row r="31" spans="1:8">
      <c r="A31" s="47" t="s">
        <v>100</v>
      </c>
      <c r="B31" s="47">
        <v>99</v>
      </c>
      <c r="C31" s="47">
        <v>33</v>
      </c>
      <c r="D31" s="47">
        <v>98057.361243476305</v>
      </c>
      <c r="E31" s="47">
        <v>88833.270236744604</v>
      </c>
      <c r="F31" s="47">
        <v>9224.0910067317109</v>
      </c>
      <c r="G31" s="47">
        <v>88833.270236744604</v>
      </c>
      <c r="H31" s="47">
        <v>9.4068317663865197E-2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2013-09-07T02:38:24Z</dcterms:modified>
</cp:coreProperties>
</file>