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<sst xmlns="http://schemas.openxmlformats.org/spreadsheetml/2006/main" count="114" uniqueCount="71">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</sst>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0" fillId="0" borderId="0" xfId="0" applyNumberFormat="1" applyFont="1" applyAlignment="1"/>
    <xf numFmtId="1" fontId="30" fillId="0" borderId="0" xfId="0" applyNumberFormat="1" applyFont="1" applyAlignment="1"/>
    <xf numFmtId="0" fontId="31" fillId="0" borderId="0" xfId="0" applyNumberFormat="1" applyFont="1" applyAlignment="1"/>
    <xf numFmtId="1" fontId="31" fillId="0" borderId="0" xfId="0" applyNumberFormat="1" applyFont="1" applyAlignment="1"/>
  </cellXfs>
  <cellStyles count="47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53" Type="http://schemas.openxmlformats.org/officeDocument/2006/relationships/hyperlink" Target="cid:ed7946d52" TargetMode="External"/><Relationship Id="rId161" Type="http://schemas.openxmlformats.org/officeDocument/2006/relationships/hyperlink" Target="cid:55eaf9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3" t="s">
        <v>4</v>
      </c>
      <c r="D2" s="53"/>
      <c r="E2" s="13"/>
      <c r="F2" s="24"/>
      <c r="G2" s="14"/>
      <c r="H2" s="24"/>
      <c r="I2" s="20"/>
      <c r="J2" s="21"/>
      <c r="K2" s="22"/>
      <c r="L2" s="22"/>
    </row>
    <row r="3" spans="1:12">
      <c r="A3" s="54" t="s">
        <v>5</v>
      </c>
      <c r="B3" s="54"/>
      <c r="C3" s="54"/>
      <c r="D3" s="54"/>
      <c r="E3" s="15">
        <f>RA!D7</f>
        <v>14299080.5825</v>
      </c>
      <c r="F3" s="25">
        <f>RA!I7</f>
        <v>11272531606.414801</v>
      </c>
      <c r="G3" s="16">
        <f>E3-F3</f>
        <v>-11258232525.8323</v>
      </c>
      <c r="H3" s="27">
        <f>RA!J7</f>
        <v>78833.960976559203</v>
      </c>
      <c r="I3" s="20">
        <f>SUM(I4:I39)</f>
        <v>14299083.883144161</v>
      </c>
      <c r="J3" s="21">
        <f>SUM(J4:J39)</f>
        <v>-11258232526.028879</v>
      </c>
      <c r="K3" s="22">
        <f>E3-I3</f>
        <v>-3.3006441611796618</v>
      </c>
      <c r="L3" s="22">
        <f>G3-J3</f>
        <v>0.1965789794921875</v>
      </c>
    </row>
    <row r="4" spans="1:12">
      <c r="A4" s="55">
        <f>RA!A8</f>
        <v>41526</v>
      </c>
      <c r="B4" s="12">
        <v>12</v>
      </c>
      <c r="C4" s="52" t="s">
        <v>6</v>
      </c>
      <c r="D4" s="52"/>
      <c r="E4" s="15">
        <f>RA!D8</f>
        <v>605195.83429999999</v>
      </c>
      <c r="F4" s="25">
        <f>RA!I8</f>
        <v>133849.08480000001</v>
      </c>
      <c r="G4" s="16">
        <f t="shared" ref="G4:G39" si="0">E4-F4</f>
        <v>471346.74949999998</v>
      </c>
      <c r="H4" s="27">
        <f>RA!J8</f>
        <v>22.1166566611974</v>
      </c>
      <c r="I4" s="20">
        <f>VLOOKUP(B4,RMS!B:D,3,FALSE)</f>
        <v>605196.35861196602</v>
      </c>
      <c r="J4" s="21">
        <f>VLOOKUP(B4,RMS!B:E,4,FALSE)</f>
        <v>471346.744691453</v>
      </c>
      <c r="K4" s="22">
        <f t="shared" ref="K4:K39" si="1">E4-I4</f>
        <v>-0.52431196602992713</v>
      </c>
      <c r="L4" s="22">
        <f t="shared" ref="L4:L39" si="2">G4-J4</f>
        <v>4.8085469752550125E-3</v>
      </c>
    </row>
    <row r="5" spans="1:12">
      <c r="A5" s="55"/>
      <c r="B5" s="12">
        <v>13</v>
      </c>
      <c r="C5" s="52" t="s">
        <v>7</v>
      </c>
      <c r="D5" s="52"/>
      <c r="E5" s="15">
        <f>RA!D9</f>
        <v>86927.517300000007</v>
      </c>
      <c r="F5" s="25">
        <f>RA!I9</f>
        <v>12474.768099999999</v>
      </c>
      <c r="G5" s="16">
        <f t="shared" si="0"/>
        <v>74452.749200000006</v>
      </c>
      <c r="H5" s="27">
        <f>RA!J9</f>
        <v>14.350770029411599</v>
      </c>
      <c r="I5" s="20">
        <f>VLOOKUP(B5,RMS!B:D,3,FALSE)</f>
        <v>86927.538946879999</v>
      </c>
      <c r="J5" s="21">
        <f>VLOOKUP(B5,RMS!B:E,4,FALSE)</f>
        <v>74452.749034331704</v>
      </c>
      <c r="K5" s="22">
        <f t="shared" si="1"/>
        <v>-2.1646879991749302E-2</v>
      </c>
      <c r="L5" s="22">
        <f t="shared" si="2"/>
        <v>1.6566830163355917E-4</v>
      </c>
    </row>
    <row r="6" spans="1:12">
      <c r="A6" s="55"/>
      <c r="B6" s="12">
        <v>14</v>
      </c>
      <c r="C6" s="52" t="s">
        <v>8</v>
      </c>
      <c r="D6" s="52"/>
      <c r="E6" s="15">
        <f>RA!D10</f>
        <v>91466.239199999996</v>
      </c>
      <c r="F6" s="25">
        <f>RA!I10</f>
        <v>21151.4542</v>
      </c>
      <c r="G6" s="16">
        <f t="shared" si="0"/>
        <v>70314.785000000003</v>
      </c>
      <c r="H6" s="27">
        <f>RA!J10</f>
        <v>23.124875784769301</v>
      </c>
      <c r="I6" s="20">
        <f>VLOOKUP(B6,RMS!B:D,3,FALSE)</f>
        <v>91468.189825641006</v>
      </c>
      <c r="J6" s="21">
        <f>VLOOKUP(B6,RMS!B:E,4,FALSE)</f>
        <v>70314.7849333333</v>
      </c>
      <c r="K6" s="22">
        <f t="shared" si="1"/>
        <v>-1.9506256410095375</v>
      </c>
      <c r="L6" s="22">
        <f t="shared" si="2"/>
        <v>6.6666703787632287E-5</v>
      </c>
    </row>
    <row r="7" spans="1:12">
      <c r="A7" s="55"/>
      <c r="B7" s="12">
        <v>15</v>
      </c>
      <c r="C7" s="52" t="s">
        <v>9</v>
      </c>
      <c r="D7" s="52"/>
      <c r="E7" s="15">
        <f>RA!D11</f>
        <v>44327.6855</v>
      </c>
      <c r="F7" s="25">
        <f>RA!I11</f>
        <v>9237.1216999999997</v>
      </c>
      <c r="G7" s="16">
        <f t="shared" si="0"/>
        <v>35090.563800000004</v>
      </c>
      <c r="H7" s="27">
        <f>RA!J11</f>
        <v>20.8382675427527</v>
      </c>
      <c r="I7" s="20">
        <f>VLOOKUP(B7,RMS!B:D,3,FALSE)</f>
        <v>44327.708223553404</v>
      </c>
      <c r="J7" s="21">
        <f>VLOOKUP(B7,RMS!B:E,4,FALSE)</f>
        <v>35090.564281756298</v>
      </c>
      <c r="K7" s="22">
        <f t="shared" si="1"/>
        <v>-2.272355340392096E-2</v>
      </c>
      <c r="L7" s="22">
        <f t="shared" si="2"/>
        <v>-4.8175629490287974E-4</v>
      </c>
    </row>
    <row r="8" spans="1:12">
      <c r="A8" s="55"/>
      <c r="B8" s="12">
        <v>16</v>
      </c>
      <c r="C8" s="52" t="s">
        <v>10</v>
      </c>
      <c r="D8" s="52"/>
      <c r="E8" s="15">
        <f>RA!D12</f>
        <v>162863.196</v>
      </c>
      <c r="F8" s="25">
        <f>RA!I12</f>
        <v>12645.6757</v>
      </c>
      <c r="G8" s="16">
        <f t="shared" si="0"/>
        <v>150217.5203</v>
      </c>
      <c r="H8" s="27">
        <f>RA!J12</f>
        <v>7.7645999897975697</v>
      </c>
      <c r="I8" s="20">
        <f>VLOOKUP(B8,RMS!B:D,3,FALSE)</f>
        <v>162863.199725641</v>
      </c>
      <c r="J8" s="21">
        <f>VLOOKUP(B8,RMS!B:E,4,FALSE)</f>
        <v>150217.52014017099</v>
      </c>
      <c r="K8" s="22">
        <f t="shared" si="1"/>
        <v>-3.7256409996189177E-3</v>
      </c>
      <c r="L8" s="22">
        <f t="shared" si="2"/>
        <v>1.5982901095412672E-4</v>
      </c>
    </row>
    <row r="9" spans="1:12">
      <c r="A9" s="55"/>
      <c r="B9" s="12">
        <v>17</v>
      </c>
      <c r="C9" s="52" t="s">
        <v>11</v>
      </c>
      <c r="D9" s="52"/>
      <c r="E9" s="15">
        <f>RA!D13</f>
        <v>233436.90359999999</v>
      </c>
      <c r="F9" s="25">
        <f>RA!I13</f>
        <v>59089.660900000003</v>
      </c>
      <c r="G9" s="16">
        <f t="shared" si="0"/>
        <v>174347.2427</v>
      </c>
      <c r="H9" s="27">
        <f>RA!J13</f>
        <v>25.3129046816229</v>
      </c>
      <c r="I9" s="20">
        <f>VLOOKUP(B9,RMS!B:D,3,FALSE)</f>
        <v>233437.064600855</v>
      </c>
      <c r="J9" s="21">
        <f>VLOOKUP(B9,RMS!B:E,4,FALSE)</f>
        <v>174347.242173504</v>
      </c>
      <c r="K9" s="22">
        <f t="shared" si="1"/>
        <v>-0.16100085500511341</v>
      </c>
      <c r="L9" s="22">
        <f t="shared" si="2"/>
        <v>5.2649600547738373E-4</v>
      </c>
    </row>
    <row r="10" spans="1:12">
      <c r="A10" s="55"/>
      <c r="B10" s="12">
        <v>18</v>
      </c>
      <c r="C10" s="52" t="s">
        <v>12</v>
      </c>
      <c r="D10" s="52"/>
      <c r="E10" s="15">
        <f>RA!D14</f>
        <v>147561.2323</v>
      </c>
      <c r="F10" s="25">
        <f>RA!I14</f>
        <v>26799.328000000001</v>
      </c>
      <c r="G10" s="16">
        <f t="shared" si="0"/>
        <v>120761.90429999999</v>
      </c>
      <c r="H10" s="27">
        <f>RA!J14</f>
        <v>18.161496473216999</v>
      </c>
      <c r="I10" s="20">
        <f>VLOOKUP(B10,RMS!B:D,3,FALSE)</f>
        <v>147561.21740940199</v>
      </c>
      <c r="J10" s="21">
        <f>VLOOKUP(B10,RMS!B:E,4,FALSE)</f>
        <v>120761.907120513</v>
      </c>
      <c r="K10" s="22">
        <f t="shared" si="1"/>
        <v>1.4890598016791046E-2</v>
      </c>
      <c r="L10" s="22">
        <f t="shared" si="2"/>
        <v>-2.8205130074638873E-3</v>
      </c>
    </row>
    <row r="11" spans="1:12">
      <c r="A11" s="55"/>
      <c r="B11" s="12">
        <v>19</v>
      </c>
      <c r="C11" s="52" t="s">
        <v>13</v>
      </c>
      <c r="D11" s="52"/>
      <c r="E11" s="15">
        <f>RA!D15</f>
        <v>68147.859400000001</v>
      </c>
      <c r="F11" s="25">
        <f>RA!I15</f>
        <v>12228.512199999999</v>
      </c>
      <c r="G11" s="16">
        <f t="shared" si="0"/>
        <v>55919.347200000004</v>
      </c>
      <c r="H11" s="27">
        <f>RA!J15</f>
        <v>17.944088497664499</v>
      </c>
      <c r="I11" s="20">
        <f>VLOOKUP(B11,RMS!B:D,3,FALSE)</f>
        <v>68147.891751282106</v>
      </c>
      <c r="J11" s="21">
        <f>VLOOKUP(B11,RMS!B:E,4,FALSE)</f>
        <v>55919.3459358974</v>
      </c>
      <c r="K11" s="22">
        <f t="shared" si="1"/>
        <v>-3.2351282105082646E-2</v>
      </c>
      <c r="L11" s="22">
        <f t="shared" si="2"/>
        <v>1.2641026041819714E-3</v>
      </c>
    </row>
    <row r="12" spans="1:12">
      <c r="A12" s="55"/>
      <c r="B12" s="12">
        <v>21</v>
      </c>
      <c r="C12" s="52" t="s">
        <v>14</v>
      </c>
      <c r="D12" s="52"/>
      <c r="E12" s="15">
        <f>RA!D16</f>
        <v>622704.50360000005</v>
      </c>
      <c r="F12" s="25">
        <f>RA!I16</f>
        <v>47938.875399999997</v>
      </c>
      <c r="G12" s="16">
        <f t="shared" si="0"/>
        <v>574765.62820000004</v>
      </c>
      <c r="H12" s="27">
        <f>RA!J16</f>
        <v>7.6984950522847004</v>
      </c>
      <c r="I12" s="20">
        <f>VLOOKUP(B12,RMS!B:D,3,FALSE)</f>
        <v>622704.26060000004</v>
      </c>
      <c r="J12" s="21">
        <f>VLOOKUP(B12,RMS!B:E,4,FALSE)</f>
        <v>574765.62820000004</v>
      </c>
      <c r="K12" s="22">
        <f t="shared" si="1"/>
        <v>0.24300000001676381</v>
      </c>
      <c r="L12" s="22">
        <f t="shared" si="2"/>
        <v>0</v>
      </c>
    </row>
    <row r="13" spans="1:12">
      <c r="A13" s="55"/>
      <c r="B13" s="12">
        <v>22</v>
      </c>
      <c r="C13" s="52" t="s">
        <v>15</v>
      </c>
      <c r="D13" s="52"/>
      <c r="E13" s="15">
        <f>RA!D17</f>
        <v>825093.18220000004</v>
      </c>
      <c r="F13" s="25">
        <f>RA!I17</f>
        <v>53221.490400000002</v>
      </c>
      <c r="G13" s="16">
        <f t="shared" si="0"/>
        <v>771871.69180000003</v>
      </c>
      <c r="H13" s="27">
        <f>RA!J17</f>
        <v>6.4503611892770802</v>
      </c>
      <c r="I13" s="20">
        <f>VLOOKUP(B13,RMS!B:D,3,FALSE)</f>
        <v>825093.21850512805</v>
      </c>
      <c r="J13" s="21">
        <f>VLOOKUP(B13,RMS!B:E,4,FALSE)</f>
        <v>771871.68836324802</v>
      </c>
      <c r="K13" s="22">
        <f t="shared" si="1"/>
        <v>-3.6305128014646471E-2</v>
      </c>
      <c r="L13" s="22">
        <f t="shared" si="2"/>
        <v>3.4367520129308105E-3</v>
      </c>
    </row>
    <row r="14" spans="1:12">
      <c r="A14" s="55"/>
      <c r="B14" s="12">
        <v>23</v>
      </c>
      <c r="C14" s="52" t="s">
        <v>16</v>
      </c>
      <c r="D14" s="52"/>
      <c r="E14" s="15">
        <f>RA!D18</f>
        <v>1290505.8447</v>
      </c>
      <c r="F14" s="25">
        <f>RA!I18</f>
        <v>199427.6171</v>
      </c>
      <c r="G14" s="16">
        <f t="shared" si="0"/>
        <v>1091078.2276000001</v>
      </c>
      <c r="H14" s="27">
        <f>RA!J18</f>
        <v>15.4534454779134</v>
      </c>
      <c r="I14" s="20">
        <f>VLOOKUP(B14,RMS!B:D,3,FALSE)</f>
        <v>1290505.8725000001</v>
      </c>
      <c r="J14" s="21">
        <f>VLOOKUP(B14,RMS!B:E,4,FALSE)</f>
        <v>1091078.2263</v>
      </c>
      <c r="K14" s="22">
        <f t="shared" si="1"/>
        <v>-2.7800000039860606E-2</v>
      </c>
      <c r="L14" s="22">
        <f t="shared" si="2"/>
        <v>1.3000001199543476E-3</v>
      </c>
    </row>
    <row r="15" spans="1:12">
      <c r="A15" s="55"/>
      <c r="B15" s="12">
        <v>24</v>
      </c>
      <c r="C15" s="52" t="s">
        <v>17</v>
      </c>
      <c r="D15" s="52"/>
      <c r="E15" s="15">
        <f>RA!D19</f>
        <v>476553.28860000003</v>
      </c>
      <c r="F15" s="25">
        <f>RA!I19</f>
        <v>42906.1198</v>
      </c>
      <c r="G15" s="16">
        <f t="shared" si="0"/>
        <v>433647.16880000004</v>
      </c>
      <c r="H15" s="27">
        <f>RA!J19</f>
        <v>9.00342539363184</v>
      </c>
      <c r="I15" s="20">
        <f>VLOOKUP(B15,RMS!B:D,3,FALSE)</f>
        <v>476553.28862906003</v>
      </c>
      <c r="J15" s="21">
        <f>VLOOKUP(B15,RMS!B:E,4,FALSE)</f>
        <v>433647.16906837601</v>
      </c>
      <c r="K15" s="22">
        <f t="shared" si="1"/>
        <v>-2.9060000088065863E-5</v>
      </c>
      <c r="L15" s="22">
        <f t="shared" si="2"/>
        <v>-2.6837596669793129E-4</v>
      </c>
    </row>
    <row r="16" spans="1:12">
      <c r="A16" s="55"/>
      <c r="B16" s="12">
        <v>25</v>
      </c>
      <c r="C16" s="52" t="s">
        <v>18</v>
      </c>
      <c r="D16" s="52"/>
      <c r="E16" s="15">
        <f>RA!D20</f>
        <v>886037.22719999996</v>
      </c>
      <c r="F16" s="25">
        <f>RA!I20</f>
        <v>38506.999600000003</v>
      </c>
      <c r="G16" s="16">
        <f t="shared" si="0"/>
        <v>847530.22759999998</v>
      </c>
      <c r="H16" s="27">
        <f>RA!J20</f>
        <v>4.3459798773565597</v>
      </c>
      <c r="I16" s="20">
        <f>VLOOKUP(B16,RMS!B:D,3,FALSE)</f>
        <v>886037.20539999998</v>
      </c>
      <c r="J16" s="21">
        <f>VLOOKUP(B16,RMS!B:E,4,FALSE)</f>
        <v>847530.22759999998</v>
      </c>
      <c r="K16" s="22">
        <f t="shared" si="1"/>
        <v>2.1799999987706542E-2</v>
      </c>
      <c r="L16" s="22">
        <f t="shared" si="2"/>
        <v>0</v>
      </c>
    </row>
    <row r="17" spans="1:12">
      <c r="A17" s="55"/>
      <c r="B17" s="12">
        <v>26</v>
      </c>
      <c r="C17" s="52" t="s">
        <v>19</v>
      </c>
      <c r="D17" s="52"/>
      <c r="E17" s="15">
        <f>RA!D21</f>
        <v>296200.64889999997</v>
      </c>
      <c r="F17" s="25">
        <f>RA!I21</f>
        <v>35449.233699999997</v>
      </c>
      <c r="G17" s="16">
        <f t="shared" si="0"/>
        <v>260751.41519999999</v>
      </c>
      <c r="H17" s="27">
        <f>RA!J21</f>
        <v>11.9679797568465</v>
      </c>
      <c r="I17" s="20">
        <f>VLOOKUP(B17,RMS!B:D,3,FALSE)</f>
        <v>296200.53548820101</v>
      </c>
      <c r="J17" s="21">
        <f>VLOOKUP(B17,RMS!B:E,4,FALSE)</f>
        <v>260751.41519115001</v>
      </c>
      <c r="K17" s="22">
        <f t="shared" si="1"/>
        <v>0.11341179895680398</v>
      </c>
      <c r="L17" s="22">
        <f t="shared" si="2"/>
        <v>8.8499800767749548E-6</v>
      </c>
    </row>
    <row r="18" spans="1:12">
      <c r="A18" s="55"/>
      <c r="B18" s="12">
        <v>27</v>
      </c>
      <c r="C18" s="52" t="s">
        <v>20</v>
      </c>
      <c r="D18" s="52"/>
      <c r="E18" s="15">
        <f>RA!D22</f>
        <v>915409.42799999996</v>
      </c>
      <c r="F18" s="25">
        <f>RA!I22</f>
        <v>119082.6495</v>
      </c>
      <c r="G18" s="16">
        <f t="shared" si="0"/>
        <v>796326.77850000001</v>
      </c>
      <c r="H18" s="27">
        <f>RA!J22</f>
        <v>13.008676320952199</v>
      </c>
      <c r="I18" s="20">
        <f>VLOOKUP(B18,RMS!B:D,3,FALSE)</f>
        <v>915409.68989291997</v>
      </c>
      <c r="J18" s="21">
        <f>VLOOKUP(B18,RMS!B:E,4,FALSE)</f>
        <v>796326.77915398194</v>
      </c>
      <c r="K18" s="22">
        <f t="shared" si="1"/>
        <v>-0.26189292001072317</v>
      </c>
      <c r="L18" s="22">
        <f t="shared" si="2"/>
        <v>-6.5398192964494228E-4</v>
      </c>
    </row>
    <row r="19" spans="1:12">
      <c r="A19" s="55"/>
      <c r="B19" s="12">
        <v>29</v>
      </c>
      <c r="C19" s="52" t="s">
        <v>21</v>
      </c>
      <c r="D19" s="52"/>
      <c r="E19" s="15">
        <f>RA!D23</f>
        <v>2039754.6003</v>
      </c>
      <c r="F19" s="25">
        <f>RA!I23</f>
        <v>226027.84220000001</v>
      </c>
      <c r="G19" s="16">
        <f t="shared" si="0"/>
        <v>1813726.7581</v>
      </c>
      <c r="H19" s="27">
        <f>RA!J23</f>
        <v>11.081129179302099</v>
      </c>
      <c r="I19" s="20">
        <f>VLOOKUP(B19,RMS!B:D,3,FALSE)</f>
        <v>2039755.46051111</v>
      </c>
      <c r="J19" s="21">
        <f>VLOOKUP(B19,RMS!B:E,4,FALSE)</f>
        <v>1813726.79032308</v>
      </c>
      <c r="K19" s="22">
        <f t="shared" si="1"/>
        <v>-0.86021110997535288</v>
      </c>
      <c r="L19" s="22">
        <f t="shared" si="2"/>
        <v>-3.2223080052062869E-2</v>
      </c>
    </row>
    <row r="20" spans="1:12">
      <c r="A20" s="55"/>
      <c r="B20" s="12">
        <v>31</v>
      </c>
      <c r="C20" s="52" t="s">
        <v>22</v>
      </c>
      <c r="D20" s="52"/>
      <c r="E20" s="15">
        <f>RA!D24</f>
        <v>240599.3909</v>
      </c>
      <c r="F20" s="25">
        <f>RA!I24</f>
        <v>118158.91250000001</v>
      </c>
      <c r="G20" s="16">
        <f t="shared" si="0"/>
        <v>122440.47839999999</v>
      </c>
      <c r="H20" s="27">
        <f>RA!J24</f>
        <v>49.110229272820703</v>
      </c>
      <c r="I20" s="20">
        <f>VLOOKUP(B20,RMS!B:D,3,FALSE)</f>
        <v>240599.39630496199</v>
      </c>
      <c r="J20" s="21">
        <f>VLOOKUP(B20,RMS!B:E,4,FALSE)</f>
        <v>122440.461659967</v>
      </c>
      <c r="K20" s="22">
        <f t="shared" si="1"/>
        <v>-5.4049619939178228E-3</v>
      </c>
      <c r="L20" s="22">
        <f t="shared" si="2"/>
        <v>1.6740032995585352E-2</v>
      </c>
    </row>
    <row r="21" spans="1:12">
      <c r="A21" s="55"/>
      <c r="B21" s="12">
        <v>32</v>
      </c>
      <c r="C21" s="52" t="s">
        <v>23</v>
      </c>
      <c r="D21" s="52"/>
      <c r="E21" s="15">
        <f>RA!D25</f>
        <v>189205.78580000001</v>
      </c>
      <c r="F21" s="25">
        <f>RA!I25</f>
        <v>11270765415.083</v>
      </c>
      <c r="G21" s="16">
        <f t="shared" si="0"/>
        <v>-11270576209.297199</v>
      </c>
      <c r="H21" s="27">
        <f>RA!J25</f>
        <v>5956882.0094099902</v>
      </c>
      <c r="I21" s="20">
        <f>VLOOKUP(B21,RMS!B:D,3,FALSE)</f>
        <v>189205.78060743501</v>
      </c>
      <c r="J21" s="21">
        <f>VLOOKUP(B21,RMS!B:E,4,FALSE)</f>
        <v>-11270576209.299999</v>
      </c>
      <c r="K21" s="22">
        <f t="shared" si="1"/>
        <v>5.1925650041084737E-3</v>
      </c>
      <c r="L21" s="22">
        <f t="shared" si="2"/>
        <v>2.79998779296875E-3</v>
      </c>
    </row>
    <row r="22" spans="1:12">
      <c r="A22" s="55"/>
      <c r="B22" s="12">
        <v>33</v>
      </c>
      <c r="C22" s="52" t="s">
        <v>24</v>
      </c>
      <c r="D22" s="52"/>
      <c r="E22" s="15">
        <f>RA!D26</f>
        <v>390120.9326</v>
      </c>
      <c r="F22" s="25">
        <f>RA!I26</f>
        <v>82810.170199999993</v>
      </c>
      <c r="G22" s="16">
        <f t="shared" si="0"/>
        <v>307310.76240000001</v>
      </c>
      <c r="H22" s="27">
        <f>RA!J26</f>
        <v>21.2267948935996</v>
      </c>
      <c r="I22" s="20">
        <f>VLOOKUP(B22,RMS!B:D,3,FALSE)</f>
        <v>390120.95874235698</v>
      </c>
      <c r="J22" s="21">
        <f>VLOOKUP(B22,RMS!B:E,4,FALSE)</f>
        <v>307310.84161293099</v>
      </c>
      <c r="K22" s="22">
        <f t="shared" si="1"/>
        <v>-2.6142356975469738E-2</v>
      </c>
      <c r="L22" s="22">
        <f t="shared" si="2"/>
        <v>-7.9212930984795094E-2</v>
      </c>
    </row>
    <row r="23" spans="1:12">
      <c r="A23" s="55"/>
      <c r="B23" s="12">
        <v>34</v>
      </c>
      <c r="C23" s="52" t="s">
        <v>25</v>
      </c>
      <c r="D23" s="52"/>
      <c r="E23" s="15">
        <f>RA!D27</f>
        <v>254962.4564</v>
      </c>
      <c r="F23" s="25">
        <f>RA!I27</f>
        <v>79521.465400000001</v>
      </c>
      <c r="G23" s="16">
        <f t="shared" si="0"/>
        <v>175440.99099999998</v>
      </c>
      <c r="H23" s="27">
        <f>RA!J27</f>
        <v>31.189480413242499</v>
      </c>
      <c r="I23" s="20">
        <f>VLOOKUP(B23,RMS!B:D,3,FALSE)</f>
        <v>254962.438587043</v>
      </c>
      <c r="J23" s="21">
        <f>VLOOKUP(B23,RMS!B:E,4,FALSE)</f>
        <v>175440.98626210101</v>
      </c>
      <c r="K23" s="22">
        <f t="shared" si="1"/>
        <v>1.7812956997659057E-2</v>
      </c>
      <c r="L23" s="22">
        <f t="shared" si="2"/>
        <v>4.7378989693243057E-3</v>
      </c>
    </row>
    <row r="24" spans="1:12">
      <c r="A24" s="55"/>
      <c r="B24" s="12">
        <v>35</v>
      </c>
      <c r="C24" s="52" t="s">
        <v>26</v>
      </c>
      <c r="D24" s="52"/>
      <c r="E24" s="15">
        <f>RA!D28</f>
        <v>880812.64820000005</v>
      </c>
      <c r="F24" s="25">
        <f>RA!I28</f>
        <v>49726.911399999997</v>
      </c>
      <c r="G24" s="16">
        <f t="shared" si="0"/>
        <v>831085.73680000007</v>
      </c>
      <c r="H24" s="27">
        <f>RA!J28</f>
        <v>5.6455719047200699</v>
      </c>
      <c r="I24" s="20">
        <f>VLOOKUP(B24,RMS!B:D,3,FALSE)</f>
        <v>880812.64791506703</v>
      </c>
      <c r="J24" s="21">
        <f>VLOOKUP(B24,RMS!B:E,4,FALSE)</f>
        <v>831085.73398478003</v>
      </c>
      <c r="K24" s="22">
        <f t="shared" si="1"/>
        <v>2.8493301942944527E-4</v>
      </c>
      <c r="L24" s="22">
        <f t="shared" si="2"/>
        <v>2.8152200393378735E-3</v>
      </c>
    </row>
    <row r="25" spans="1:12">
      <c r="A25" s="55"/>
      <c r="B25" s="12">
        <v>36</v>
      </c>
      <c r="C25" s="52" t="s">
        <v>27</v>
      </c>
      <c r="D25" s="52"/>
      <c r="E25" s="15">
        <f>RA!D29</f>
        <v>648074.88399999996</v>
      </c>
      <c r="F25" s="25">
        <f>RA!I29</f>
        <v>86268.675900000002</v>
      </c>
      <c r="G25" s="16">
        <f t="shared" si="0"/>
        <v>561806.20809999993</v>
      </c>
      <c r="H25" s="27">
        <f>RA!J29</f>
        <v>13.311528965223699</v>
      </c>
      <c r="I25" s="20">
        <f>VLOOKUP(B25,RMS!B:D,3,FALSE)</f>
        <v>648074.88509203505</v>
      </c>
      <c r="J25" s="21">
        <f>VLOOKUP(B25,RMS!B:E,4,FALSE)</f>
        <v>561806.16716179205</v>
      </c>
      <c r="K25" s="22">
        <f t="shared" si="1"/>
        <v>-1.0920350905507803E-3</v>
      </c>
      <c r="L25" s="22">
        <f t="shared" si="2"/>
        <v>4.0938207879662514E-2</v>
      </c>
    </row>
    <row r="26" spans="1:12">
      <c r="A26" s="55"/>
      <c r="B26" s="12">
        <v>37</v>
      </c>
      <c r="C26" s="52" t="s">
        <v>28</v>
      </c>
      <c r="D26" s="52"/>
      <c r="E26" s="15">
        <f>RA!D30</f>
        <v>955047.18770000001</v>
      </c>
      <c r="F26" s="25">
        <f>RA!I30</f>
        <v>141618.81450000001</v>
      </c>
      <c r="G26" s="16">
        <f t="shared" si="0"/>
        <v>813428.37320000003</v>
      </c>
      <c r="H26" s="27">
        <f>RA!J30</f>
        <v>14.8284625434116</v>
      </c>
      <c r="I26" s="20">
        <f>VLOOKUP(B26,RMS!B:D,3,FALSE)</f>
        <v>955047.17087876098</v>
      </c>
      <c r="J26" s="21">
        <f>VLOOKUP(B26,RMS!B:E,4,FALSE)</f>
        <v>813428.38213686005</v>
      </c>
      <c r="K26" s="22">
        <f t="shared" si="1"/>
        <v>1.6821239027194679E-2</v>
      </c>
      <c r="L26" s="22">
        <f t="shared" si="2"/>
        <v>-8.9368600165471435E-3</v>
      </c>
    </row>
    <row r="27" spans="1:12">
      <c r="A27" s="55"/>
      <c r="B27" s="12">
        <v>38</v>
      </c>
      <c r="C27" s="52" t="s">
        <v>29</v>
      </c>
      <c r="D27" s="52"/>
      <c r="E27" s="15">
        <f>RA!D31</f>
        <v>863140.13320000004</v>
      </c>
      <c r="F27" s="25">
        <f>RA!I31</f>
        <v>37158.216399999998</v>
      </c>
      <c r="G27" s="16">
        <f t="shared" si="0"/>
        <v>825981.91680000001</v>
      </c>
      <c r="H27" s="27">
        <f>RA!J31</f>
        <v>4.3050039003794103</v>
      </c>
      <c r="I27" s="20">
        <f>VLOOKUP(B27,RMS!B:D,3,FALSE)</f>
        <v>863140.07488761097</v>
      </c>
      <c r="J27" s="21">
        <f>VLOOKUP(B27,RMS!B:E,4,FALSE)</f>
        <v>825981.66310885001</v>
      </c>
      <c r="K27" s="22">
        <f t="shared" si="1"/>
        <v>5.8312389068305492E-2</v>
      </c>
      <c r="L27" s="22">
        <f t="shared" si="2"/>
        <v>0.25369114999193698</v>
      </c>
    </row>
    <row r="28" spans="1:12">
      <c r="A28" s="55"/>
      <c r="B28" s="12">
        <v>39</v>
      </c>
      <c r="C28" s="52" t="s">
        <v>30</v>
      </c>
      <c r="D28" s="52"/>
      <c r="E28" s="15">
        <f>RA!D32</f>
        <v>119238.09600000001</v>
      </c>
      <c r="F28" s="25">
        <f>RA!I32</f>
        <v>29277.602800000001</v>
      </c>
      <c r="G28" s="16">
        <f t="shared" si="0"/>
        <v>89960.493199999997</v>
      </c>
      <c r="H28" s="27">
        <f>RA!J32</f>
        <v>24.5538999549272</v>
      </c>
      <c r="I28" s="20">
        <f>VLOOKUP(B28,RMS!B:D,3,FALSE)</f>
        <v>119237.963108101</v>
      </c>
      <c r="J28" s="21">
        <f>VLOOKUP(B28,RMS!B:E,4,FALSE)</f>
        <v>89960.498679596494</v>
      </c>
      <c r="K28" s="22">
        <f t="shared" si="1"/>
        <v>0.1328918990038801</v>
      </c>
      <c r="L28" s="22">
        <f t="shared" si="2"/>
        <v>-5.4795964970253408E-3</v>
      </c>
    </row>
    <row r="29" spans="1:12">
      <c r="A29" s="55"/>
      <c r="B29" s="12">
        <v>40</v>
      </c>
      <c r="C29" s="52" t="s">
        <v>31</v>
      </c>
      <c r="D29" s="52"/>
      <c r="E29" s="15">
        <f>RA!D33</f>
        <v>98.498000000000005</v>
      </c>
      <c r="F29" s="25">
        <f>RA!I33</f>
        <v>20.532</v>
      </c>
      <c r="G29" s="16">
        <f t="shared" si="0"/>
        <v>77.966000000000008</v>
      </c>
      <c r="H29" s="27">
        <f>RA!J33</f>
        <v>20.8450933013868</v>
      </c>
      <c r="I29" s="20">
        <f>VLOOKUP(B29,RMS!B:D,3,FALSE)</f>
        <v>98.497900000000001</v>
      </c>
      <c r="J29" s="21">
        <f>VLOOKUP(B29,RMS!B:E,4,FALSE)</f>
        <v>77.965999999999994</v>
      </c>
      <c r="K29" s="22">
        <f t="shared" si="1"/>
        <v>1.0000000000331966E-4</v>
      </c>
      <c r="L29" s="22">
        <f t="shared" si="2"/>
        <v>0</v>
      </c>
    </row>
    <row r="30" spans="1:12">
      <c r="A30" s="55"/>
      <c r="B30" s="12">
        <v>41</v>
      </c>
      <c r="C30" s="52" t="s">
        <v>40</v>
      </c>
      <c r="D30" s="52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5"/>
      <c r="B31" s="12">
        <v>42</v>
      </c>
      <c r="C31" s="52" t="s">
        <v>32</v>
      </c>
      <c r="D31" s="52"/>
      <c r="E31" s="15">
        <f>RA!D35</f>
        <v>157356.75820000001</v>
      </c>
      <c r="F31" s="25">
        <f>RA!I35</f>
        <v>13559.9926</v>
      </c>
      <c r="G31" s="16">
        <f t="shared" si="0"/>
        <v>143796.76560000001</v>
      </c>
      <c r="H31" s="27">
        <f>RA!J35</f>
        <v>8.6173563532398703</v>
      </c>
      <c r="I31" s="20">
        <f>VLOOKUP(B31,RMS!B:D,3,FALSE)</f>
        <v>157356.75760000001</v>
      </c>
      <c r="J31" s="21">
        <f>VLOOKUP(B31,RMS!B:E,4,FALSE)</f>
        <v>143796.7703</v>
      </c>
      <c r="K31" s="22">
        <f t="shared" si="1"/>
        <v>5.9999999939464033E-4</v>
      </c>
      <c r="L31" s="22">
        <f t="shared" si="2"/>
        <v>-4.6999999904073775E-3</v>
      </c>
    </row>
    <row r="32" spans="1:12">
      <c r="A32" s="55"/>
      <c r="B32" s="12">
        <v>71</v>
      </c>
      <c r="C32" s="52" t="s">
        <v>41</v>
      </c>
      <c r="D32" s="52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5"/>
      <c r="B33" s="12">
        <v>72</v>
      </c>
      <c r="C33" s="52" t="s">
        <v>42</v>
      </c>
      <c r="D33" s="52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5"/>
      <c r="B34" s="12">
        <v>73</v>
      </c>
      <c r="C34" s="52" t="s">
        <v>43</v>
      </c>
      <c r="D34" s="52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5"/>
      <c r="B35" s="12">
        <v>75</v>
      </c>
      <c r="C35" s="52" t="s">
        <v>33</v>
      </c>
      <c r="D35" s="52"/>
      <c r="E35" s="15">
        <f>RA!D39</f>
        <v>321159.83010000002</v>
      </c>
      <c r="F35" s="25">
        <f>RA!I39</f>
        <v>20307.319</v>
      </c>
      <c r="G35" s="16">
        <f t="shared" si="0"/>
        <v>300852.5111</v>
      </c>
      <c r="H35" s="27">
        <f>RA!J39</f>
        <v>6.32311923744538</v>
      </c>
      <c r="I35" s="20">
        <f>VLOOKUP(B35,RMS!B:D,3,FALSE)</f>
        <v>321159.829059829</v>
      </c>
      <c r="J35" s="21">
        <f>VLOOKUP(B35,RMS!B:E,4,FALSE)</f>
        <v>300852.514529915</v>
      </c>
      <c r="K35" s="22">
        <f t="shared" si="1"/>
        <v>1.0401710169389844E-3</v>
      </c>
      <c r="L35" s="22">
        <f t="shared" si="2"/>
        <v>-3.4299149992875755E-3</v>
      </c>
    </row>
    <row r="36" spans="1:12">
      <c r="A36" s="55"/>
      <c r="B36" s="12">
        <v>76</v>
      </c>
      <c r="C36" s="52" t="s">
        <v>34</v>
      </c>
      <c r="D36" s="52"/>
      <c r="E36" s="15">
        <f>RA!D40</f>
        <v>295096.90999999997</v>
      </c>
      <c r="F36" s="25">
        <f>RA!I40</f>
        <v>25182.237000000001</v>
      </c>
      <c r="G36" s="16">
        <f t="shared" si="0"/>
        <v>269914.67299999995</v>
      </c>
      <c r="H36" s="27">
        <f>RA!J40</f>
        <v>8.5335481825275608</v>
      </c>
      <c r="I36" s="20">
        <f>VLOOKUP(B36,RMS!B:D,3,FALSE)</f>
        <v>295096.90149743599</v>
      </c>
      <c r="J36" s="21">
        <f>VLOOKUP(B36,RMS!B:E,4,FALSE)</f>
        <v>269914.67069230799</v>
      </c>
      <c r="K36" s="22">
        <f t="shared" si="1"/>
        <v>8.502563985530287E-3</v>
      </c>
      <c r="L36" s="22">
        <f t="shared" si="2"/>
        <v>2.3076919605955482E-3</v>
      </c>
    </row>
    <row r="37" spans="1:12">
      <c r="A37" s="55"/>
      <c r="B37" s="12">
        <v>77</v>
      </c>
      <c r="C37" s="52" t="s">
        <v>44</v>
      </c>
      <c r="D37" s="52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5"/>
      <c r="B38" s="12">
        <v>78</v>
      </c>
      <c r="C38" s="52" t="s">
        <v>45</v>
      </c>
      <c r="D38" s="52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5"/>
      <c r="B39" s="12">
        <v>99</v>
      </c>
      <c r="C39" s="52" t="s">
        <v>35</v>
      </c>
      <c r="D39" s="52"/>
      <c r="E39" s="15">
        <f>RA!D43</f>
        <v>191981.88029999999</v>
      </c>
      <c r="F39" s="25">
        <f>RA!I43</f>
        <v>32544.0488</v>
      </c>
      <c r="G39" s="16">
        <f t="shared" si="0"/>
        <v>159437.8315</v>
      </c>
      <c r="H39" s="27">
        <f>RA!J43</f>
        <v>16.951625199807999</v>
      </c>
      <c r="I39" s="20">
        <f>VLOOKUP(B39,RMS!B:D,3,FALSE)</f>
        <v>191981.88034187999</v>
      </c>
      <c r="J39" s="21">
        <f>VLOOKUP(B39,RMS!B:E,4,FALSE)</f>
        <v>159437.83247863199</v>
      </c>
      <c r="K39" s="22">
        <f t="shared" si="1"/>
        <v>-4.1880004573613405E-5</v>
      </c>
      <c r="L39" s="22">
        <f t="shared" si="2"/>
        <v>-9.7863198607228696E-4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4.875" style="1" bestFit="1" customWidth="1"/>
    <col min="10" max="10" width="11.25" style="1" bestFit="1" customWidth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6" width="9.25" style="1" bestFit="1" customWidth="1"/>
    <col min="17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30" t="s">
        <v>54</v>
      </c>
      <c r="W1" s="60"/>
    </row>
    <row r="2" spans="1:23" ht="12.7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30"/>
      <c r="W2" s="60"/>
    </row>
    <row r="3" spans="1:23" ht="23.25" thickBo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31" t="s">
        <v>55</v>
      </c>
      <c r="W3" s="60"/>
    </row>
    <row r="4" spans="1:23" ht="12.75" thickTop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W4" s="60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1" t="s">
        <v>4</v>
      </c>
      <c r="C6" s="62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3" t="s">
        <v>5</v>
      </c>
      <c r="B7" s="64"/>
      <c r="C7" s="65"/>
      <c r="D7" s="39">
        <v>14299080.5825</v>
      </c>
      <c r="E7" s="39">
        <v>17901801</v>
      </c>
      <c r="F7" s="40">
        <v>79.875095151040895</v>
      </c>
      <c r="G7" s="41"/>
      <c r="H7" s="41"/>
      <c r="I7" s="39">
        <v>11272531606.414801</v>
      </c>
      <c r="J7" s="40">
        <v>78833.960976559203</v>
      </c>
      <c r="K7" s="41"/>
      <c r="L7" s="41"/>
      <c r="M7" s="41"/>
      <c r="N7" s="39">
        <v>154206184.0099</v>
      </c>
      <c r="O7" s="39">
        <v>2037984019.6285</v>
      </c>
      <c r="P7" s="39">
        <v>870013</v>
      </c>
      <c r="Q7" s="39">
        <v>1193011</v>
      </c>
      <c r="R7" s="40">
        <v>-27.074184563260498</v>
      </c>
      <c r="S7" s="39">
        <v>16.435479219850698</v>
      </c>
      <c r="T7" s="39">
        <v>16.563091915665499</v>
      </c>
      <c r="U7" s="42">
        <v>-0.77644645530403</v>
      </c>
    </row>
    <row r="8" spans="1:23" ht="12" thickBot="1">
      <c r="A8" s="66">
        <v>41526</v>
      </c>
      <c r="B8" s="56" t="s">
        <v>6</v>
      </c>
      <c r="C8" s="57"/>
      <c r="D8" s="43">
        <v>605195.83429999999</v>
      </c>
      <c r="E8" s="43">
        <v>585856</v>
      </c>
      <c r="F8" s="44">
        <v>103.301124218238</v>
      </c>
      <c r="G8" s="45"/>
      <c r="H8" s="45"/>
      <c r="I8" s="43">
        <v>133849.08480000001</v>
      </c>
      <c r="J8" s="44">
        <v>22.1166566611974</v>
      </c>
      <c r="K8" s="45"/>
      <c r="L8" s="45"/>
      <c r="M8" s="45"/>
      <c r="N8" s="43">
        <v>6378424.9627</v>
      </c>
      <c r="O8" s="43">
        <v>66034691.676700003</v>
      </c>
      <c r="P8" s="43">
        <v>26285</v>
      </c>
      <c r="Q8" s="43">
        <v>37466</v>
      </c>
      <c r="R8" s="44">
        <v>-29.843057705653099</v>
      </c>
      <c r="S8" s="43">
        <v>23.024380228267098</v>
      </c>
      <c r="T8" s="43">
        <v>21.4160726178402</v>
      </c>
      <c r="U8" s="46">
        <v>6.9852373635333596</v>
      </c>
    </row>
    <row r="9" spans="1:23" ht="12" thickBot="1">
      <c r="A9" s="67"/>
      <c r="B9" s="56" t="s">
        <v>7</v>
      </c>
      <c r="C9" s="57"/>
      <c r="D9" s="43">
        <v>86927.517300000007</v>
      </c>
      <c r="E9" s="43">
        <v>105398</v>
      </c>
      <c r="F9" s="44">
        <v>82.475490331884899</v>
      </c>
      <c r="G9" s="45"/>
      <c r="H9" s="45"/>
      <c r="I9" s="43">
        <v>12474.768099999999</v>
      </c>
      <c r="J9" s="44">
        <v>14.350770029411599</v>
      </c>
      <c r="K9" s="45"/>
      <c r="L9" s="45"/>
      <c r="M9" s="45"/>
      <c r="N9" s="43">
        <v>1345328.7274</v>
      </c>
      <c r="O9" s="43">
        <v>14760976.001</v>
      </c>
      <c r="P9" s="43">
        <v>6074</v>
      </c>
      <c r="Q9" s="43">
        <v>10571</v>
      </c>
      <c r="R9" s="44">
        <v>-42.540913820830603</v>
      </c>
      <c r="S9" s="43">
        <v>14.3114121336846</v>
      </c>
      <c r="T9" s="43">
        <v>14.279661082205999</v>
      </c>
      <c r="U9" s="46">
        <v>0.221858270741773</v>
      </c>
    </row>
    <row r="10" spans="1:23" ht="12" thickBot="1">
      <c r="A10" s="67"/>
      <c r="B10" s="56" t="s">
        <v>8</v>
      </c>
      <c r="C10" s="57"/>
      <c r="D10" s="43">
        <v>91466.239199999996</v>
      </c>
      <c r="E10" s="43">
        <v>108794</v>
      </c>
      <c r="F10" s="44">
        <v>84.072870930382194</v>
      </c>
      <c r="G10" s="45"/>
      <c r="H10" s="45"/>
      <c r="I10" s="43">
        <v>21151.4542</v>
      </c>
      <c r="J10" s="44">
        <v>23.124875784769301</v>
      </c>
      <c r="K10" s="45"/>
      <c r="L10" s="45"/>
      <c r="M10" s="45"/>
      <c r="N10" s="43">
        <v>1135467.6118000001</v>
      </c>
      <c r="O10" s="43">
        <v>19523651.2104</v>
      </c>
      <c r="P10" s="43">
        <v>79141</v>
      </c>
      <c r="Q10" s="43">
        <v>111361</v>
      </c>
      <c r="R10" s="44">
        <v>-28.932929840788098</v>
      </c>
      <c r="S10" s="43">
        <v>1.1557377238094</v>
      </c>
      <c r="T10" s="43">
        <v>1.3943631001876799</v>
      </c>
      <c r="U10" s="46">
        <v>-20.647018044175802</v>
      </c>
    </row>
    <row r="11" spans="1:23" ht="12" thickBot="1">
      <c r="A11" s="67"/>
      <c r="B11" s="56" t="s">
        <v>9</v>
      </c>
      <c r="C11" s="57"/>
      <c r="D11" s="43">
        <v>44327.6855</v>
      </c>
      <c r="E11" s="43">
        <v>55605</v>
      </c>
      <c r="F11" s="44">
        <v>79.718884093157101</v>
      </c>
      <c r="G11" s="45"/>
      <c r="H11" s="45"/>
      <c r="I11" s="43">
        <v>9237.1216999999997</v>
      </c>
      <c r="J11" s="44">
        <v>20.8382675427527</v>
      </c>
      <c r="K11" s="45"/>
      <c r="L11" s="45"/>
      <c r="M11" s="45"/>
      <c r="N11" s="43">
        <v>534845.99739999999</v>
      </c>
      <c r="O11" s="43">
        <v>6580148.0459000003</v>
      </c>
      <c r="P11" s="43">
        <v>2246</v>
      </c>
      <c r="Q11" s="43">
        <v>3229</v>
      </c>
      <c r="R11" s="44">
        <v>-30.442861567048599</v>
      </c>
      <c r="S11" s="43">
        <v>19.736280276046301</v>
      </c>
      <c r="T11" s="43">
        <v>20.463441282130699</v>
      </c>
      <c r="U11" s="46">
        <v>-3.6843873106470499</v>
      </c>
    </row>
    <row r="12" spans="1:23" ht="12" thickBot="1">
      <c r="A12" s="67"/>
      <c r="B12" s="56" t="s">
        <v>10</v>
      </c>
      <c r="C12" s="57"/>
      <c r="D12" s="43">
        <v>162863.196</v>
      </c>
      <c r="E12" s="43">
        <v>132211</v>
      </c>
      <c r="F12" s="44">
        <v>123.184300852425</v>
      </c>
      <c r="G12" s="45"/>
      <c r="H12" s="45"/>
      <c r="I12" s="43">
        <v>12645.6757</v>
      </c>
      <c r="J12" s="44">
        <v>7.7645999897975697</v>
      </c>
      <c r="K12" s="45"/>
      <c r="L12" s="45"/>
      <c r="M12" s="45"/>
      <c r="N12" s="43">
        <v>2228631.0739000002</v>
      </c>
      <c r="O12" s="43">
        <v>25204470.077399999</v>
      </c>
      <c r="P12" s="43">
        <v>1641</v>
      </c>
      <c r="Q12" s="43">
        <v>2607</v>
      </c>
      <c r="R12" s="44">
        <v>-37.054085155350997</v>
      </c>
      <c r="S12" s="43">
        <v>99.246310786105994</v>
      </c>
      <c r="T12" s="43">
        <v>91.364785769083198</v>
      </c>
      <c r="U12" s="46">
        <v>7.9413783289223998</v>
      </c>
    </row>
    <row r="13" spans="1:23" ht="12" thickBot="1">
      <c r="A13" s="67"/>
      <c r="B13" s="56" t="s">
        <v>11</v>
      </c>
      <c r="C13" s="57"/>
      <c r="D13" s="43">
        <v>233436.90359999999</v>
      </c>
      <c r="E13" s="43">
        <v>268618</v>
      </c>
      <c r="F13" s="44">
        <v>86.902926683989904</v>
      </c>
      <c r="G13" s="45"/>
      <c r="H13" s="45"/>
      <c r="I13" s="43">
        <v>59089.660900000003</v>
      </c>
      <c r="J13" s="44">
        <v>25.3129046816229</v>
      </c>
      <c r="K13" s="45"/>
      <c r="L13" s="45"/>
      <c r="M13" s="45"/>
      <c r="N13" s="43">
        <v>3094031.0008999999</v>
      </c>
      <c r="O13" s="43">
        <v>36100447.708999999</v>
      </c>
      <c r="P13" s="43">
        <v>10252</v>
      </c>
      <c r="Q13" s="43">
        <v>18351</v>
      </c>
      <c r="R13" s="44">
        <v>-44.133834668410401</v>
      </c>
      <c r="S13" s="43">
        <v>22.7698891533359</v>
      </c>
      <c r="T13" s="43">
        <v>24.335653201460399</v>
      </c>
      <c r="U13" s="46">
        <v>-6.8764675909503898</v>
      </c>
    </row>
    <row r="14" spans="1:23" ht="12" thickBot="1">
      <c r="A14" s="67"/>
      <c r="B14" s="56" t="s">
        <v>12</v>
      </c>
      <c r="C14" s="57"/>
      <c r="D14" s="43">
        <v>147561.2323</v>
      </c>
      <c r="E14" s="43">
        <v>159162</v>
      </c>
      <c r="F14" s="44">
        <v>92.711345861449402</v>
      </c>
      <c r="G14" s="45"/>
      <c r="H14" s="45"/>
      <c r="I14" s="43">
        <v>26799.328000000001</v>
      </c>
      <c r="J14" s="44">
        <v>18.161496473216999</v>
      </c>
      <c r="K14" s="45"/>
      <c r="L14" s="45"/>
      <c r="M14" s="45"/>
      <c r="N14" s="43">
        <v>1823225.4018999999</v>
      </c>
      <c r="O14" s="43">
        <v>19602331.679099999</v>
      </c>
      <c r="P14" s="43">
        <v>2213</v>
      </c>
      <c r="Q14" s="43">
        <v>3143</v>
      </c>
      <c r="R14" s="44">
        <v>-29.5895641107222</v>
      </c>
      <c r="S14" s="43">
        <v>66.679273520108495</v>
      </c>
      <c r="T14" s="43">
        <v>62.100734584791603</v>
      </c>
      <c r="U14" s="46">
        <v>6.8665099267107497</v>
      </c>
    </row>
    <row r="15" spans="1:23" ht="12" thickBot="1">
      <c r="A15" s="67"/>
      <c r="B15" s="56" t="s">
        <v>13</v>
      </c>
      <c r="C15" s="57"/>
      <c r="D15" s="43">
        <v>68147.859400000001</v>
      </c>
      <c r="E15" s="43">
        <v>79258</v>
      </c>
      <c r="F15" s="44">
        <v>85.982310176890707</v>
      </c>
      <c r="G15" s="45"/>
      <c r="H15" s="45"/>
      <c r="I15" s="43">
        <v>12228.512199999999</v>
      </c>
      <c r="J15" s="44">
        <v>17.944088497664499</v>
      </c>
      <c r="K15" s="45"/>
      <c r="L15" s="45"/>
      <c r="M15" s="45"/>
      <c r="N15" s="43">
        <v>1019691.3523</v>
      </c>
      <c r="O15" s="43">
        <v>12958224.6039</v>
      </c>
      <c r="P15" s="43">
        <v>2665</v>
      </c>
      <c r="Q15" s="43">
        <v>3894</v>
      </c>
      <c r="R15" s="44">
        <v>-31.561376476630699</v>
      </c>
      <c r="S15" s="43">
        <v>25.571429418386501</v>
      </c>
      <c r="T15" s="43">
        <v>28.532438957370299</v>
      </c>
      <c r="U15" s="46">
        <v>-11.579366528704</v>
      </c>
    </row>
    <row r="16" spans="1:23" ht="12" thickBot="1">
      <c r="A16" s="67"/>
      <c r="B16" s="56" t="s">
        <v>14</v>
      </c>
      <c r="C16" s="57"/>
      <c r="D16" s="43">
        <v>622704.50360000005</v>
      </c>
      <c r="E16" s="43">
        <v>827568</v>
      </c>
      <c r="F16" s="44">
        <v>75.245116244224107</v>
      </c>
      <c r="G16" s="45"/>
      <c r="H16" s="45"/>
      <c r="I16" s="43">
        <v>47938.875399999997</v>
      </c>
      <c r="J16" s="44">
        <v>7.6984950522847004</v>
      </c>
      <c r="K16" s="45"/>
      <c r="L16" s="45"/>
      <c r="M16" s="45"/>
      <c r="N16" s="43">
        <v>6951556.0894999998</v>
      </c>
      <c r="O16" s="43">
        <v>110565296.7859</v>
      </c>
      <c r="P16" s="43">
        <v>44199</v>
      </c>
      <c r="Q16" s="43">
        <v>65488</v>
      </c>
      <c r="R16" s="44">
        <v>-32.508245785487397</v>
      </c>
      <c r="S16" s="43">
        <v>14.0886559333922</v>
      </c>
      <c r="T16" s="43">
        <v>14.9478286266186</v>
      </c>
      <c r="U16" s="46">
        <v>-6.0983297291695298</v>
      </c>
    </row>
    <row r="17" spans="1:21" ht="12" thickBot="1">
      <c r="A17" s="67"/>
      <c r="B17" s="56" t="s">
        <v>15</v>
      </c>
      <c r="C17" s="57"/>
      <c r="D17" s="43">
        <v>825093.18220000004</v>
      </c>
      <c r="E17" s="43">
        <v>626257</v>
      </c>
      <c r="F17" s="44">
        <v>131.74993368537201</v>
      </c>
      <c r="G17" s="45"/>
      <c r="H17" s="45"/>
      <c r="I17" s="43">
        <v>53221.490400000002</v>
      </c>
      <c r="J17" s="44">
        <v>6.4503611892770802</v>
      </c>
      <c r="K17" s="45"/>
      <c r="L17" s="45"/>
      <c r="M17" s="45"/>
      <c r="N17" s="43">
        <v>6462185.5511999996</v>
      </c>
      <c r="O17" s="43">
        <v>78487466.027899995</v>
      </c>
      <c r="P17" s="43">
        <v>17616</v>
      </c>
      <c r="Q17" s="43">
        <v>21807</v>
      </c>
      <c r="R17" s="44">
        <v>-19.218599532260299</v>
      </c>
      <c r="S17" s="43">
        <v>46.837714702543103</v>
      </c>
      <c r="T17" s="43">
        <v>38.104407823176103</v>
      </c>
      <c r="U17" s="46">
        <v>18.645885980626002</v>
      </c>
    </row>
    <row r="18" spans="1:21" ht="12" thickBot="1">
      <c r="A18" s="67"/>
      <c r="B18" s="56" t="s">
        <v>16</v>
      </c>
      <c r="C18" s="57"/>
      <c r="D18" s="43">
        <v>1290505.8447</v>
      </c>
      <c r="E18" s="43">
        <v>1510390</v>
      </c>
      <c r="F18" s="44">
        <v>85.441895450843802</v>
      </c>
      <c r="G18" s="45"/>
      <c r="H18" s="45"/>
      <c r="I18" s="43">
        <v>199427.6171</v>
      </c>
      <c r="J18" s="44">
        <v>15.4534454779134</v>
      </c>
      <c r="K18" s="45"/>
      <c r="L18" s="45"/>
      <c r="M18" s="45"/>
      <c r="N18" s="43">
        <v>14416359.478800001</v>
      </c>
      <c r="O18" s="43">
        <v>201947389.0587</v>
      </c>
      <c r="P18" s="43">
        <v>68878</v>
      </c>
      <c r="Q18" s="43">
        <v>111040</v>
      </c>
      <c r="R18" s="44">
        <v>-37.970100864553302</v>
      </c>
      <c r="S18" s="43">
        <v>18.7361108728476</v>
      </c>
      <c r="T18" s="43">
        <v>17.856054428134001</v>
      </c>
      <c r="U18" s="46">
        <v>4.6971137750311396</v>
      </c>
    </row>
    <row r="19" spans="1:21" ht="12" thickBot="1">
      <c r="A19" s="67"/>
      <c r="B19" s="56" t="s">
        <v>17</v>
      </c>
      <c r="C19" s="57"/>
      <c r="D19" s="43">
        <v>476553.28860000003</v>
      </c>
      <c r="E19" s="43">
        <v>1351123</v>
      </c>
      <c r="F19" s="44">
        <v>35.270903433662198</v>
      </c>
      <c r="G19" s="45"/>
      <c r="H19" s="45"/>
      <c r="I19" s="43">
        <v>42906.1198</v>
      </c>
      <c r="J19" s="44">
        <v>9.00342539363184</v>
      </c>
      <c r="K19" s="45"/>
      <c r="L19" s="45"/>
      <c r="M19" s="45"/>
      <c r="N19" s="43">
        <v>5280434.3849999998</v>
      </c>
      <c r="O19" s="43">
        <v>69539874.278099999</v>
      </c>
      <c r="P19" s="43">
        <v>10293</v>
      </c>
      <c r="Q19" s="43">
        <v>15578</v>
      </c>
      <c r="R19" s="44">
        <v>-33.926049557067699</v>
      </c>
      <c r="S19" s="43">
        <v>46.298774759545303</v>
      </c>
      <c r="T19" s="43">
        <v>41.0474460392862</v>
      </c>
      <c r="U19" s="46">
        <v>11.3422628299175</v>
      </c>
    </row>
    <row r="20" spans="1:21" ht="12" thickBot="1">
      <c r="A20" s="67"/>
      <c r="B20" s="56" t="s">
        <v>18</v>
      </c>
      <c r="C20" s="57"/>
      <c r="D20" s="43">
        <v>886037.22719999996</v>
      </c>
      <c r="E20" s="43">
        <v>1293795</v>
      </c>
      <c r="F20" s="44">
        <v>68.483587214357797</v>
      </c>
      <c r="G20" s="45"/>
      <c r="H20" s="45"/>
      <c r="I20" s="43">
        <v>38506.999600000003</v>
      </c>
      <c r="J20" s="44">
        <v>4.3459798773565597</v>
      </c>
      <c r="K20" s="45"/>
      <c r="L20" s="45"/>
      <c r="M20" s="45"/>
      <c r="N20" s="43">
        <v>9872165.9794999994</v>
      </c>
      <c r="O20" s="43">
        <v>119654569.07009999</v>
      </c>
      <c r="P20" s="43">
        <v>33636</v>
      </c>
      <c r="Q20" s="43">
        <v>43098</v>
      </c>
      <c r="R20" s="44">
        <v>-21.954615063344001</v>
      </c>
      <c r="S20" s="43">
        <v>26.341932072779201</v>
      </c>
      <c r="T20" s="43">
        <v>28.299060079354</v>
      </c>
      <c r="U20" s="46">
        <v>-7.4297056160025896</v>
      </c>
    </row>
    <row r="21" spans="1:21" ht="12" thickBot="1">
      <c r="A21" s="67"/>
      <c r="B21" s="56" t="s">
        <v>19</v>
      </c>
      <c r="C21" s="57"/>
      <c r="D21" s="43">
        <v>296200.64889999997</v>
      </c>
      <c r="E21" s="43">
        <v>369069</v>
      </c>
      <c r="F21" s="44">
        <v>80.2561713121395</v>
      </c>
      <c r="G21" s="45"/>
      <c r="H21" s="45"/>
      <c r="I21" s="43">
        <v>35449.233699999997</v>
      </c>
      <c r="J21" s="44">
        <v>11.9679797568465</v>
      </c>
      <c r="K21" s="45"/>
      <c r="L21" s="45"/>
      <c r="M21" s="45"/>
      <c r="N21" s="43">
        <v>3237636.3468999998</v>
      </c>
      <c r="O21" s="43">
        <v>42761051.2553</v>
      </c>
      <c r="P21" s="43">
        <v>28832</v>
      </c>
      <c r="Q21" s="43">
        <v>41044</v>
      </c>
      <c r="R21" s="44">
        <v>-29.753435337686401</v>
      </c>
      <c r="S21" s="43">
        <v>10.2733299424251</v>
      </c>
      <c r="T21" s="43">
        <v>10.204272332131399</v>
      </c>
      <c r="U21" s="46">
        <v>0.67220278800285305</v>
      </c>
    </row>
    <row r="22" spans="1:21" ht="12" thickBot="1">
      <c r="A22" s="67"/>
      <c r="B22" s="56" t="s">
        <v>20</v>
      </c>
      <c r="C22" s="57"/>
      <c r="D22" s="43">
        <v>915409.42799999996</v>
      </c>
      <c r="E22" s="43">
        <v>984537</v>
      </c>
      <c r="F22" s="44">
        <v>92.978672005216694</v>
      </c>
      <c r="G22" s="45"/>
      <c r="H22" s="45"/>
      <c r="I22" s="43">
        <v>119082.6495</v>
      </c>
      <c r="J22" s="44">
        <v>13.008676320952199</v>
      </c>
      <c r="K22" s="45"/>
      <c r="L22" s="45"/>
      <c r="M22" s="45"/>
      <c r="N22" s="43">
        <v>9485452.9351000004</v>
      </c>
      <c r="O22" s="43">
        <v>148983035.25229999</v>
      </c>
      <c r="P22" s="43">
        <v>61514</v>
      </c>
      <c r="Q22" s="43">
        <v>87929</v>
      </c>
      <c r="R22" s="44">
        <v>-30.041283308123599</v>
      </c>
      <c r="S22" s="43">
        <v>14.881318529115299</v>
      </c>
      <c r="T22" s="43">
        <v>14.440944683779</v>
      </c>
      <c r="U22" s="46">
        <v>2.9592394281109802</v>
      </c>
    </row>
    <row r="23" spans="1:21" ht="12" thickBot="1">
      <c r="A23" s="67"/>
      <c r="B23" s="56" t="s">
        <v>21</v>
      </c>
      <c r="C23" s="57"/>
      <c r="D23" s="43">
        <v>2039754.6003</v>
      </c>
      <c r="E23" s="43">
        <v>2195746</v>
      </c>
      <c r="F23" s="44">
        <v>92.895744785599106</v>
      </c>
      <c r="G23" s="45"/>
      <c r="H23" s="45"/>
      <c r="I23" s="43">
        <v>226027.84220000001</v>
      </c>
      <c r="J23" s="44">
        <v>11.081129179302099</v>
      </c>
      <c r="K23" s="45"/>
      <c r="L23" s="45"/>
      <c r="M23" s="45"/>
      <c r="N23" s="43">
        <v>23747605.801100001</v>
      </c>
      <c r="O23" s="43">
        <v>312774681.01590002</v>
      </c>
      <c r="P23" s="43">
        <v>71195</v>
      </c>
      <c r="Q23" s="43">
        <v>100275</v>
      </c>
      <c r="R23" s="44">
        <v>-29.0002493143854</v>
      </c>
      <c r="S23" s="43">
        <v>28.6502507240677</v>
      </c>
      <c r="T23" s="43">
        <v>28.7134749808028</v>
      </c>
      <c r="U23" s="46">
        <v>-0.22067610278180999</v>
      </c>
    </row>
    <row r="24" spans="1:21" ht="12" thickBot="1">
      <c r="A24" s="67"/>
      <c r="B24" s="56" t="s">
        <v>22</v>
      </c>
      <c r="C24" s="57"/>
      <c r="D24" s="43">
        <v>240599.3909</v>
      </c>
      <c r="E24" s="43">
        <v>356982</v>
      </c>
      <c r="F24" s="44">
        <v>67.398185594791897</v>
      </c>
      <c r="G24" s="45"/>
      <c r="H24" s="45"/>
      <c r="I24" s="43">
        <v>118158.91250000001</v>
      </c>
      <c r="J24" s="44">
        <v>49.110229272820703</v>
      </c>
      <c r="K24" s="45"/>
      <c r="L24" s="45"/>
      <c r="M24" s="45"/>
      <c r="N24" s="43">
        <v>2816923.5144000002</v>
      </c>
      <c r="O24" s="43">
        <v>36551189.298299998</v>
      </c>
      <c r="P24" s="43">
        <v>29251</v>
      </c>
      <c r="Q24" s="43">
        <v>40853</v>
      </c>
      <c r="R24" s="44">
        <v>-28.399383154235899</v>
      </c>
      <c r="S24" s="43">
        <v>8.2253389935386796</v>
      </c>
      <c r="T24" s="43">
        <v>8.5655831077277096</v>
      </c>
      <c r="U24" s="46">
        <v>-4.1365360680732799</v>
      </c>
    </row>
    <row r="25" spans="1:21" ht="12" thickBot="1">
      <c r="A25" s="67"/>
      <c r="B25" s="56" t="s">
        <v>23</v>
      </c>
      <c r="C25" s="57"/>
      <c r="D25" s="43">
        <v>189205.78580000001</v>
      </c>
      <c r="E25" s="43">
        <v>191604</v>
      </c>
      <c r="F25" s="44">
        <v>98.748348573098696</v>
      </c>
      <c r="G25" s="45"/>
      <c r="H25" s="45"/>
      <c r="I25" s="43">
        <v>11270765415.083</v>
      </c>
      <c r="J25" s="44">
        <v>5956882.0094099902</v>
      </c>
      <c r="K25" s="45"/>
      <c r="L25" s="45"/>
      <c r="M25" s="45"/>
      <c r="N25" s="43">
        <v>2149005.0617</v>
      </c>
      <c r="O25" s="43">
        <v>26932538.554900002</v>
      </c>
      <c r="P25" s="43">
        <v>15750</v>
      </c>
      <c r="Q25" s="43">
        <v>21649</v>
      </c>
      <c r="R25" s="44">
        <v>-27.248371749272501</v>
      </c>
      <c r="S25" s="43">
        <v>12.0130657650794</v>
      </c>
      <c r="T25" s="43">
        <v>13.071799644325401</v>
      </c>
      <c r="U25" s="46">
        <v>-8.8131864084489298</v>
      </c>
    </row>
    <row r="26" spans="1:21" ht="12" thickBot="1">
      <c r="A26" s="67"/>
      <c r="B26" s="56" t="s">
        <v>24</v>
      </c>
      <c r="C26" s="57"/>
      <c r="D26" s="43">
        <v>390120.9326</v>
      </c>
      <c r="E26" s="43">
        <v>463401</v>
      </c>
      <c r="F26" s="44">
        <v>84.186467573440694</v>
      </c>
      <c r="G26" s="45"/>
      <c r="H26" s="45"/>
      <c r="I26" s="43">
        <v>82810.170199999993</v>
      </c>
      <c r="J26" s="44">
        <v>21.2267948935996</v>
      </c>
      <c r="K26" s="45"/>
      <c r="L26" s="45"/>
      <c r="M26" s="45"/>
      <c r="N26" s="43">
        <v>4112969.9423000002</v>
      </c>
      <c r="O26" s="43">
        <v>68790229.235499993</v>
      </c>
      <c r="P26" s="43">
        <v>32204</v>
      </c>
      <c r="Q26" s="43">
        <v>41145</v>
      </c>
      <c r="R26" s="44">
        <v>-21.730465427147902</v>
      </c>
      <c r="S26" s="43">
        <v>12.1140520618557</v>
      </c>
      <c r="T26" s="43">
        <v>12.845741659983</v>
      </c>
      <c r="U26" s="46">
        <v>-6.04000704628998</v>
      </c>
    </row>
    <row r="27" spans="1:21" ht="12" thickBot="1">
      <c r="A27" s="67"/>
      <c r="B27" s="56" t="s">
        <v>25</v>
      </c>
      <c r="C27" s="57"/>
      <c r="D27" s="43">
        <v>254962.4564</v>
      </c>
      <c r="E27" s="43">
        <v>288471</v>
      </c>
      <c r="F27" s="44">
        <v>88.384085887316203</v>
      </c>
      <c r="G27" s="45"/>
      <c r="H27" s="45"/>
      <c r="I27" s="43">
        <v>79521.465400000001</v>
      </c>
      <c r="J27" s="44">
        <v>31.189480413242499</v>
      </c>
      <c r="K27" s="45"/>
      <c r="L27" s="45"/>
      <c r="M27" s="45"/>
      <c r="N27" s="43">
        <v>2923506.3807999999</v>
      </c>
      <c r="O27" s="43">
        <v>31237201.447000001</v>
      </c>
      <c r="P27" s="43">
        <v>34683</v>
      </c>
      <c r="Q27" s="43">
        <v>49476</v>
      </c>
      <c r="R27" s="44">
        <v>-29.8993451370361</v>
      </c>
      <c r="S27" s="43">
        <v>7.3512226854655003</v>
      </c>
      <c r="T27" s="43">
        <v>7.4348714871857098</v>
      </c>
      <c r="U27" s="46">
        <v>-1.1378896450190501</v>
      </c>
    </row>
    <row r="28" spans="1:21" ht="12" thickBot="1">
      <c r="A28" s="67"/>
      <c r="B28" s="56" t="s">
        <v>26</v>
      </c>
      <c r="C28" s="57"/>
      <c r="D28" s="43">
        <v>880812.64820000005</v>
      </c>
      <c r="E28" s="43">
        <v>845409</v>
      </c>
      <c r="F28" s="44">
        <v>104.18775388007499</v>
      </c>
      <c r="G28" s="45"/>
      <c r="H28" s="45"/>
      <c r="I28" s="43">
        <v>49726.911399999997</v>
      </c>
      <c r="J28" s="44">
        <v>5.6455719047200699</v>
      </c>
      <c r="K28" s="45"/>
      <c r="L28" s="45"/>
      <c r="M28" s="45"/>
      <c r="N28" s="43">
        <v>9102246.3033000007</v>
      </c>
      <c r="O28" s="43">
        <v>106390765.69059999</v>
      </c>
      <c r="P28" s="43">
        <v>48228</v>
      </c>
      <c r="Q28" s="43">
        <v>57297</v>
      </c>
      <c r="R28" s="44">
        <v>-15.828053824807601</v>
      </c>
      <c r="S28" s="43">
        <v>18.263511823007399</v>
      </c>
      <c r="T28" s="43">
        <v>19.647587097055698</v>
      </c>
      <c r="U28" s="46">
        <v>-7.5783632822726199</v>
      </c>
    </row>
    <row r="29" spans="1:21" ht="12" thickBot="1">
      <c r="A29" s="67"/>
      <c r="B29" s="56" t="s">
        <v>27</v>
      </c>
      <c r="C29" s="57"/>
      <c r="D29" s="43">
        <v>648074.88399999996</v>
      </c>
      <c r="E29" s="43">
        <v>658207</v>
      </c>
      <c r="F29" s="44">
        <v>98.460649005555993</v>
      </c>
      <c r="G29" s="45"/>
      <c r="H29" s="45"/>
      <c r="I29" s="43">
        <v>86268.675900000002</v>
      </c>
      <c r="J29" s="44">
        <v>13.311528965223699</v>
      </c>
      <c r="K29" s="45"/>
      <c r="L29" s="45"/>
      <c r="M29" s="45"/>
      <c r="N29" s="43">
        <v>6613569.9289999995</v>
      </c>
      <c r="O29" s="43">
        <v>76455259.251000002</v>
      </c>
      <c r="P29" s="43">
        <v>95578</v>
      </c>
      <c r="Q29" s="43">
        <v>107367</v>
      </c>
      <c r="R29" s="44">
        <v>-10.9800963051962</v>
      </c>
      <c r="S29" s="43">
        <v>6.7805863692481498</v>
      </c>
      <c r="T29" s="43">
        <v>6.8968316139968504</v>
      </c>
      <c r="U29" s="46">
        <v>-1.7143833647766</v>
      </c>
    </row>
    <row r="30" spans="1:21" ht="12" thickBot="1">
      <c r="A30" s="67"/>
      <c r="B30" s="56" t="s">
        <v>28</v>
      </c>
      <c r="C30" s="57"/>
      <c r="D30" s="43">
        <v>955047.18770000001</v>
      </c>
      <c r="E30" s="43">
        <v>1057507</v>
      </c>
      <c r="F30" s="44">
        <v>90.311192994467206</v>
      </c>
      <c r="G30" s="45"/>
      <c r="H30" s="45"/>
      <c r="I30" s="43">
        <v>141618.81450000001</v>
      </c>
      <c r="J30" s="44">
        <v>14.8284625434116</v>
      </c>
      <c r="K30" s="45"/>
      <c r="L30" s="45"/>
      <c r="M30" s="45"/>
      <c r="N30" s="43">
        <v>9793412.4893999994</v>
      </c>
      <c r="O30" s="43">
        <v>151030066.42309999</v>
      </c>
      <c r="P30" s="43">
        <v>72541</v>
      </c>
      <c r="Q30" s="43">
        <v>91059</v>
      </c>
      <c r="R30" s="44">
        <v>-20.336265498193502</v>
      </c>
      <c r="S30" s="43">
        <v>13.165619273238599</v>
      </c>
      <c r="T30" s="43">
        <v>13.3854553893629</v>
      </c>
      <c r="U30" s="46">
        <v>-1.6697742169349601</v>
      </c>
    </row>
    <row r="31" spans="1:21" ht="12" thickBot="1">
      <c r="A31" s="67"/>
      <c r="B31" s="56" t="s">
        <v>29</v>
      </c>
      <c r="C31" s="57"/>
      <c r="D31" s="43">
        <v>863140.13320000004</v>
      </c>
      <c r="E31" s="43">
        <v>863518</v>
      </c>
      <c r="F31" s="44">
        <v>99.956241004819802</v>
      </c>
      <c r="G31" s="45"/>
      <c r="H31" s="45"/>
      <c r="I31" s="43">
        <v>37158.216399999998</v>
      </c>
      <c r="J31" s="44">
        <v>4.3050039003794103</v>
      </c>
      <c r="K31" s="45"/>
      <c r="L31" s="45"/>
      <c r="M31" s="45"/>
      <c r="N31" s="43">
        <v>8645674.5026999991</v>
      </c>
      <c r="O31" s="43">
        <v>116630630.4501</v>
      </c>
      <c r="P31" s="43">
        <v>32089</v>
      </c>
      <c r="Q31" s="43">
        <v>50148</v>
      </c>
      <c r="R31" s="44">
        <v>-36.011406237536903</v>
      </c>
      <c r="S31" s="43">
        <v>26.898318214964601</v>
      </c>
      <c r="T31" s="43">
        <v>26.704471829385</v>
      </c>
      <c r="U31" s="46">
        <v>0.72066358956139798</v>
      </c>
    </row>
    <row r="32" spans="1:21" ht="12" thickBot="1">
      <c r="A32" s="67"/>
      <c r="B32" s="56" t="s">
        <v>30</v>
      </c>
      <c r="C32" s="57"/>
      <c r="D32" s="43">
        <v>119238.09600000001</v>
      </c>
      <c r="E32" s="43">
        <v>144223</v>
      </c>
      <c r="F32" s="44">
        <v>82.676200051309394</v>
      </c>
      <c r="G32" s="45"/>
      <c r="H32" s="45"/>
      <c r="I32" s="43">
        <v>29277.602800000001</v>
      </c>
      <c r="J32" s="44">
        <v>24.5538999549272</v>
      </c>
      <c r="K32" s="45"/>
      <c r="L32" s="45"/>
      <c r="M32" s="45"/>
      <c r="N32" s="43">
        <v>1307441.9513999999</v>
      </c>
      <c r="O32" s="43">
        <v>18061687.044</v>
      </c>
      <c r="P32" s="43">
        <v>27651</v>
      </c>
      <c r="Q32" s="43">
        <v>36541</v>
      </c>
      <c r="R32" s="44">
        <v>-24.328836101912898</v>
      </c>
      <c r="S32" s="43">
        <v>4.3122525767603301</v>
      </c>
      <c r="T32" s="43">
        <v>4.4946467885389003</v>
      </c>
      <c r="U32" s="46">
        <v>-4.2296736689666696</v>
      </c>
    </row>
    <row r="33" spans="1:21" ht="12" thickBot="1">
      <c r="A33" s="67"/>
      <c r="B33" s="56" t="s">
        <v>31</v>
      </c>
      <c r="C33" s="57"/>
      <c r="D33" s="43">
        <v>98.498000000000005</v>
      </c>
      <c r="E33" s="45"/>
      <c r="F33" s="45"/>
      <c r="G33" s="45"/>
      <c r="H33" s="45"/>
      <c r="I33" s="43">
        <v>20.532</v>
      </c>
      <c r="J33" s="44">
        <v>20.8450933013868</v>
      </c>
      <c r="K33" s="45"/>
      <c r="L33" s="45"/>
      <c r="M33" s="45"/>
      <c r="N33" s="43">
        <v>996.19209999999998</v>
      </c>
      <c r="O33" s="43">
        <v>15204.448200000001</v>
      </c>
      <c r="P33" s="43">
        <v>21</v>
      </c>
      <c r="Q33" s="43">
        <v>32</v>
      </c>
      <c r="R33" s="44">
        <v>-34.375</v>
      </c>
      <c r="S33" s="43">
        <v>4.6903809523809503</v>
      </c>
      <c r="T33" s="43">
        <v>6.0470249999999997</v>
      </c>
      <c r="U33" s="46">
        <v>-28.923962923105002</v>
      </c>
    </row>
    <row r="34" spans="1:21" ht="12" thickBot="1">
      <c r="A34" s="67"/>
      <c r="B34" s="56" t="s">
        <v>40</v>
      </c>
      <c r="C34" s="5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7"/>
      <c r="B35" s="56" t="s">
        <v>32</v>
      </c>
      <c r="C35" s="57"/>
      <c r="D35" s="43">
        <v>157356.75820000001</v>
      </c>
      <c r="E35" s="43">
        <v>151469</v>
      </c>
      <c r="F35" s="44">
        <v>103.887104424008</v>
      </c>
      <c r="G35" s="45"/>
      <c r="H35" s="45"/>
      <c r="I35" s="43">
        <v>13559.9926</v>
      </c>
      <c r="J35" s="44">
        <v>8.6173563532398703</v>
      </c>
      <c r="K35" s="45"/>
      <c r="L35" s="45"/>
      <c r="M35" s="45"/>
      <c r="N35" s="43">
        <v>1709410.0808000001</v>
      </c>
      <c r="O35" s="43">
        <v>15086082.479499999</v>
      </c>
      <c r="P35" s="43">
        <v>12907</v>
      </c>
      <c r="Q35" s="43">
        <v>17267</v>
      </c>
      <c r="R35" s="44">
        <v>-25.250477790004101</v>
      </c>
      <c r="S35" s="43">
        <v>12.191582722553701</v>
      </c>
      <c r="T35" s="43">
        <v>12.3345782706898</v>
      </c>
      <c r="U35" s="46">
        <v>-1.1729038910720899</v>
      </c>
    </row>
    <row r="36" spans="1:21" ht="12" customHeight="1" thickBot="1">
      <c r="A36" s="67"/>
      <c r="B36" s="56" t="s">
        <v>41</v>
      </c>
      <c r="C36" s="57"/>
      <c r="D36" s="45"/>
      <c r="E36" s="43">
        <v>631685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7"/>
      <c r="B37" s="56" t="s">
        <v>42</v>
      </c>
      <c r="C37" s="57"/>
      <c r="D37" s="45"/>
      <c r="E37" s="43">
        <v>226785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7"/>
      <c r="B38" s="56" t="s">
        <v>43</v>
      </c>
      <c r="C38" s="57"/>
      <c r="D38" s="45"/>
      <c r="E38" s="43">
        <v>244306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7"/>
      <c r="B39" s="56" t="s">
        <v>33</v>
      </c>
      <c r="C39" s="57"/>
      <c r="D39" s="43">
        <v>321159.83010000002</v>
      </c>
      <c r="E39" s="43">
        <v>406447</v>
      </c>
      <c r="F39" s="44">
        <v>79.016410528310004</v>
      </c>
      <c r="G39" s="45"/>
      <c r="H39" s="45"/>
      <c r="I39" s="43">
        <v>20307.319</v>
      </c>
      <c r="J39" s="44">
        <v>6.32311923744538</v>
      </c>
      <c r="K39" s="45"/>
      <c r="L39" s="45"/>
      <c r="M39" s="45"/>
      <c r="N39" s="43">
        <v>3749019.7154999999</v>
      </c>
      <c r="O39" s="43">
        <v>43175100.9516</v>
      </c>
      <c r="P39" s="43">
        <v>511</v>
      </c>
      <c r="Q39" s="43">
        <v>734</v>
      </c>
      <c r="R39" s="44">
        <v>-30.3814713896458</v>
      </c>
      <c r="S39" s="43">
        <v>628.49281819960902</v>
      </c>
      <c r="T39" s="43">
        <v>687.62144114441401</v>
      </c>
      <c r="U39" s="46">
        <v>-9.4080029608272095</v>
      </c>
    </row>
    <row r="40" spans="1:21" ht="12" thickBot="1">
      <c r="A40" s="67"/>
      <c r="B40" s="56" t="s">
        <v>34</v>
      </c>
      <c r="C40" s="57"/>
      <c r="D40" s="43">
        <v>295096.90999999997</v>
      </c>
      <c r="E40" s="43">
        <v>438695</v>
      </c>
      <c r="F40" s="44">
        <v>67.2669873146491</v>
      </c>
      <c r="G40" s="45"/>
      <c r="H40" s="45"/>
      <c r="I40" s="43">
        <v>25182.237000000001</v>
      </c>
      <c r="J40" s="44">
        <v>8.5335481825275608</v>
      </c>
      <c r="K40" s="45"/>
      <c r="L40" s="45"/>
      <c r="M40" s="45"/>
      <c r="N40" s="43">
        <v>3506208.1420999998</v>
      </c>
      <c r="O40" s="43">
        <v>56870819.099100001</v>
      </c>
      <c r="P40" s="43">
        <v>1875</v>
      </c>
      <c r="Q40" s="43">
        <v>2508</v>
      </c>
      <c r="R40" s="44">
        <v>-25.239234449760801</v>
      </c>
      <c r="S40" s="43">
        <v>157.38501866666701</v>
      </c>
      <c r="T40" s="43">
        <v>162.76903516746401</v>
      </c>
      <c r="U40" s="46">
        <v>-3.42092058469717</v>
      </c>
    </row>
    <row r="41" spans="1:21" ht="12" thickBot="1">
      <c r="A41" s="67"/>
      <c r="B41" s="56" t="s">
        <v>44</v>
      </c>
      <c r="C41" s="57"/>
      <c r="D41" s="45"/>
      <c r="E41" s="43">
        <v>203441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7"/>
      <c r="B42" s="56" t="s">
        <v>45</v>
      </c>
      <c r="C42" s="57"/>
      <c r="D42" s="45"/>
      <c r="E42" s="43">
        <v>76264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68"/>
      <c r="B43" s="56" t="s">
        <v>35</v>
      </c>
      <c r="C43" s="57"/>
      <c r="D43" s="48">
        <v>191981.88029999999</v>
      </c>
      <c r="E43" s="49"/>
      <c r="F43" s="49"/>
      <c r="G43" s="49"/>
      <c r="H43" s="49"/>
      <c r="I43" s="48">
        <v>32544.0488</v>
      </c>
      <c r="J43" s="50">
        <v>16.951625199807999</v>
      </c>
      <c r="K43" s="49"/>
      <c r="L43" s="49"/>
      <c r="M43" s="49"/>
      <c r="N43" s="48">
        <v>762757.10900000005</v>
      </c>
      <c r="O43" s="48">
        <v>5278915.608</v>
      </c>
      <c r="P43" s="48">
        <v>44</v>
      </c>
      <c r="Q43" s="48">
        <v>54</v>
      </c>
      <c r="R43" s="50">
        <v>-18.518518518518501</v>
      </c>
      <c r="S43" s="48">
        <v>4363.2245522727299</v>
      </c>
      <c r="T43" s="48">
        <v>2421.7199722222199</v>
      </c>
      <c r="U43" s="51">
        <v>44.497012628864397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9:C19"/>
    <mergeCell ref="B20:C20"/>
    <mergeCell ref="B21:C21"/>
    <mergeCell ref="B22:C22"/>
    <mergeCell ref="B17:C17"/>
    <mergeCell ref="B18:C18"/>
    <mergeCell ref="B36:C36"/>
    <mergeCell ref="B25:C25"/>
    <mergeCell ref="B26:C26"/>
    <mergeCell ref="B27:C27"/>
    <mergeCell ref="B28:C28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  <mergeCell ref="B34:C34"/>
    <mergeCell ref="B35:C35"/>
    <mergeCell ref="B29:C29"/>
    <mergeCell ref="B30:C30"/>
    <mergeCell ref="B23:C23"/>
    <mergeCell ref="B24:C24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69" t="s">
        <v>53</v>
      </c>
      <c r="B1" s="70" t="s">
        <v>36</v>
      </c>
      <c r="C1" s="69" t="s">
        <v>37</v>
      </c>
      <c r="D1" s="69" t="s">
        <v>38</v>
      </c>
      <c r="E1" s="69" t="s">
        <v>39</v>
      </c>
      <c r="F1" s="69" t="s">
        <v>46</v>
      </c>
      <c r="G1" s="69" t="s">
        <v>39</v>
      </c>
      <c r="H1" s="69" t="s">
        <v>47</v>
      </c>
    </row>
    <row r="2" spans="1:8" ht="14.25">
      <c r="A2" s="71">
        <v>1</v>
      </c>
      <c r="B2" s="72">
        <v>12</v>
      </c>
      <c r="C2" s="71">
        <v>57211</v>
      </c>
      <c r="D2" s="71">
        <v>605196.35861196602</v>
      </c>
      <c r="E2" s="71">
        <v>471346.744691453</v>
      </c>
      <c r="F2" s="71">
        <v>133849.61392051299</v>
      </c>
      <c r="G2" s="71">
        <v>471346.744691453</v>
      </c>
      <c r="H2" s="71">
        <v>0.22116724929988099</v>
      </c>
    </row>
    <row r="3" spans="1:8" ht="14.25">
      <c r="A3" s="71">
        <v>2</v>
      </c>
      <c r="B3" s="72">
        <v>13</v>
      </c>
      <c r="C3" s="71">
        <v>14135.128000000001</v>
      </c>
      <c r="D3" s="71">
        <v>86927.538946879999</v>
      </c>
      <c r="E3" s="71">
        <v>74452.749034331704</v>
      </c>
      <c r="F3" s="71">
        <v>12474.7899125482</v>
      </c>
      <c r="G3" s="71">
        <v>74452.749034331704</v>
      </c>
      <c r="H3" s="71">
        <v>0.14350791548546399</v>
      </c>
    </row>
    <row r="4" spans="1:8" ht="14.25">
      <c r="A4" s="71">
        <v>3</v>
      </c>
      <c r="B4" s="72">
        <v>14</v>
      </c>
      <c r="C4" s="71">
        <v>96428</v>
      </c>
      <c r="D4" s="71">
        <v>91468.189825641006</v>
      </c>
      <c r="E4" s="71">
        <v>70314.7849333333</v>
      </c>
      <c r="F4" s="71">
        <v>21153.404892307699</v>
      </c>
      <c r="G4" s="71">
        <v>70314.7849333333</v>
      </c>
      <c r="H4" s="71">
        <v>0.23126515275562801</v>
      </c>
    </row>
    <row r="5" spans="1:8" ht="14.25">
      <c r="A5" s="71">
        <v>4</v>
      </c>
      <c r="B5" s="72">
        <v>15</v>
      </c>
      <c r="C5" s="71">
        <v>2876</v>
      </c>
      <c r="D5" s="71">
        <v>44327.708223553404</v>
      </c>
      <c r="E5" s="71">
        <v>35090.564281756298</v>
      </c>
      <c r="F5" s="71">
        <v>9237.1439417971396</v>
      </c>
      <c r="G5" s="71">
        <v>35090.564281756298</v>
      </c>
      <c r="H5" s="71">
        <v>0.20838307036340301</v>
      </c>
    </row>
    <row r="6" spans="1:8" ht="14.25">
      <c r="A6" s="71">
        <v>5</v>
      </c>
      <c r="B6" s="72">
        <v>16</v>
      </c>
      <c r="C6" s="71">
        <v>2656</v>
      </c>
      <c r="D6" s="71">
        <v>162863.199725641</v>
      </c>
      <c r="E6" s="71">
        <v>150217.52014017099</v>
      </c>
      <c r="F6" s="71">
        <v>12645.679585470099</v>
      </c>
      <c r="G6" s="71">
        <v>150217.52014017099</v>
      </c>
      <c r="H6" s="71">
        <v>7.76460219790166E-2</v>
      </c>
    </row>
    <row r="7" spans="1:8" ht="14.25">
      <c r="A7" s="71">
        <v>6</v>
      </c>
      <c r="B7" s="72">
        <v>17</v>
      </c>
      <c r="C7" s="71">
        <v>16010</v>
      </c>
      <c r="D7" s="71">
        <v>233437.064600855</v>
      </c>
      <c r="E7" s="71">
        <v>174347.242173504</v>
      </c>
      <c r="F7" s="71">
        <v>59089.822427350402</v>
      </c>
      <c r="G7" s="71">
        <v>174347.242173504</v>
      </c>
      <c r="H7" s="71">
        <v>0.25312956418632998</v>
      </c>
    </row>
    <row r="8" spans="1:8" ht="14.25">
      <c r="A8" s="71">
        <v>7</v>
      </c>
      <c r="B8" s="72">
        <v>18</v>
      </c>
      <c r="C8" s="71">
        <v>58028</v>
      </c>
      <c r="D8" s="71">
        <v>147561.21740940199</v>
      </c>
      <c r="E8" s="71">
        <v>120761.907120513</v>
      </c>
      <c r="F8" s="71">
        <v>26799.310288888901</v>
      </c>
      <c r="G8" s="71">
        <v>120761.907120513</v>
      </c>
      <c r="H8" s="71">
        <v>0.18161486303366201</v>
      </c>
    </row>
    <row r="9" spans="1:8" ht="14.25">
      <c r="A9" s="71">
        <v>8</v>
      </c>
      <c r="B9" s="72">
        <v>19</v>
      </c>
      <c r="C9" s="71">
        <v>14671</v>
      </c>
      <c r="D9" s="71">
        <v>68147.891751282106</v>
      </c>
      <c r="E9" s="71">
        <v>55919.3459358974</v>
      </c>
      <c r="F9" s="71">
        <v>12228.545815384599</v>
      </c>
      <c r="G9" s="71">
        <v>55919.3459358974</v>
      </c>
      <c r="H9" s="71">
        <v>0.17944129306325299</v>
      </c>
    </row>
    <row r="10" spans="1:8" ht="14.25">
      <c r="A10" s="71">
        <v>9</v>
      </c>
      <c r="B10" s="72">
        <v>21</v>
      </c>
      <c r="C10" s="71">
        <v>157651</v>
      </c>
      <c r="D10" s="71">
        <v>622704.26060000004</v>
      </c>
      <c r="E10" s="71">
        <v>574765.62820000004</v>
      </c>
      <c r="F10" s="71">
        <v>47938.632400000002</v>
      </c>
      <c r="G10" s="71">
        <v>574765.62820000004</v>
      </c>
      <c r="H10" s="71">
        <v>7.6984590331547198E-2</v>
      </c>
    </row>
    <row r="11" spans="1:8" ht="14.25">
      <c r="A11" s="71">
        <v>10</v>
      </c>
      <c r="B11" s="72">
        <v>22</v>
      </c>
      <c r="C11" s="71">
        <v>41934.305999999997</v>
      </c>
      <c r="D11" s="71">
        <v>825093.21850512805</v>
      </c>
      <c r="E11" s="71">
        <v>771871.68836324802</v>
      </c>
      <c r="F11" s="71">
        <v>53221.530141880299</v>
      </c>
      <c r="G11" s="71">
        <v>771871.68836324802</v>
      </c>
      <c r="H11" s="71">
        <v>6.4503657221065297E-2</v>
      </c>
    </row>
    <row r="12" spans="1:8" ht="14.25">
      <c r="A12" s="71">
        <v>11</v>
      </c>
      <c r="B12" s="72">
        <v>23</v>
      </c>
      <c r="C12" s="71">
        <v>154794.43</v>
      </c>
      <c r="D12" s="71">
        <v>1290505.8725000001</v>
      </c>
      <c r="E12" s="71">
        <v>1091078.2263</v>
      </c>
      <c r="F12" s="71">
        <v>199427.64619999999</v>
      </c>
      <c r="G12" s="71">
        <v>1091078.2263</v>
      </c>
      <c r="H12" s="71">
        <v>0.15453447399945899</v>
      </c>
    </row>
    <row r="13" spans="1:8" ht="14.25">
      <c r="A13" s="71">
        <v>12</v>
      </c>
      <c r="B13" s="72">
        <v>24</v>
      </c>
      <c r="C13" s="71">
        <v>17441</v>
      </c>
      <c r="D13" s="71">
        <v>476553.28862906003</v>
      </c>
      <c r="E13" s="71">
        <v>433647.16906837601</v>
      </c>
      <c r="F13" s="71">
        <v>42906.119560683801</v>
      </c>
      <c r="G13" s="71">
        <v>433647.16906837601</v>
      </c>
      <c r="H13" s="71">
        <v>9.0034253428646599E-2</v>
      </c>
    </row>
    <row r="14" spans="1:8" ht="14.25">
      <c r="A14" s="71">
        <v>13</v>
      </c>
      <c r="B14" s="72">
        <v>25</v>
      </c>
      <c r="C14" s="71">
        <v>66582</v>
      </c>
      <c r="D14" s="71">
        <v>886037.20539999998</v>
      </c>
      <c r="E14" s="71">
        <v>847530.22759999998</v>
      </c>
      <c r="F14" s="71">
        <v>38506.977800000001</v>
      </c>
      <c r="G14" s="71">
        <v>847530.22759999998</v>
      </c>
      <c r="H14" s="71">
        <v>4.3459775238914602E-2</v>
      </c>
    </row>
    <row r="15" spans="1:8" ht="14.25">
      <c r="A15" s="71">
        <v>14</v>
      </c>
      <c r="B15" s="72">
        <v>26</v>
      </c>
      <c r="C15" s="71">
        <v>69434</v>
      </c>
      <c r="D15" s="71">
        <v>296200.53548820101</v>
      </c>
      <c r="E15" s="71">
        <v>260751.41519115001</v>
      </c>
      <c r="F15" s="71">
        <v>35449.120297050104</v>
      </c>
      <c r="G15" s="71">
        <v>260751.41519115001</v>
      </c>
      <c r="H15" s="71">
        <v>0.11967946053379901</v>
      </c>
    </row>
    <row r="16" spans="1:8" ht="14.25">
      <c r="A16" s="71">
        <v>15</v>
      </c>
      <c r="B16" s="72">
        <v>27</v>
      </c>
      <c r="C16" s="71">
        <v>149767.807</v>
      </c>
      <c r="D16" s="71">
        <v>915409.68989291997</v>
      </c>
      <c r="E16" s="71">
        <v>796326.77915398194</v>
      </c>
      <c r="F16" s="71">
        <v>119082.91073893799</v>
      </c>
      <c r="G16" s="71">
        <v>796326.77915398194</v>
      </c>
      <c r="H16" s="71">
        <v>0.13008701137178</v>
      </c>
    </row>
    <row r="17" spans="1:8" ht="14.25">
      <c r="A17" s="71">
        <v>16</v>
      </c>
      <c r="B17" s="72">
        <v>29</v>
      </c>
      <c r="C17" s="71">
        <v>164221</v>
      </c>
      <c r="D17" s="71">
        <v>2039755.46051111</v>
      </c>
      <c r="E17" s="71">
        <v>1813726.79032308</v>
      </c>
      <c r="F17" s="71">
        <v>226028.67018803401</v>
      </c>
      <c r="G17" s="71">
        <v>1813726.79032308</v>
      </c>
      <c r="H17" s="71">
        <v>0.110811650986534</v>
      </c>
    </row>
    <row r="18" spans="1:8" ht="14.25">
      <c r="A18" s="71">
        <v>17</v>
      </c>
      <c r="B18" s="72">
        <v>31</v>
      </c>
      <c r="C18" s="71">
        <v>30025.062999999998</v>
      </c>
      <c r="D18" s="71">
        <v>240599.39630496199</v>
      </c>
      <c r="E18" s="71">
        <v>122440.461659967</v>
      </c>
      <c r="F18" s="71">
        <v>118158.934644995</v>
      </c>
      <c r="G18" s="71">
        <v>122440.461659967</v>
      </c>
      <c r="H18" s="71">
        <v>0.49110237373674598</v>
      </c>
    </row>
    <row r="19" spans="1:8" ht="14.25">
      <c r="A19" s="71">
        <v>18</v>
      </c>
      <c r="B19" s="72">
        <v>32</v>
      </c>
      <c r="C19" s="71">
        <v>11750.527</v>
      </c>
      <c r="D19" s="71">
        <v>189205.78060743501</v>
      </c>
      <c r="E19" s="71">
        <v>-11270576209.299999</v>
      </c>
      <c r="F19" s="71">
        <v>11270765415.0807</v>
      </c>
      <c r="G19" s="71">
        <v>-11270576209.299999</v>
      </c>
      <c r="H19" s="71">
        <v>59568.821728894603</v>
      </c>
    </row>
    <row r="20" spans="1:8" ht="14.25">
      <c r="A20" s="71">
        <v>19</v>
      </c>
      <c r="B20" s="72">
        <v>33</v>
      </c>
      <c r="C20" s="71">
        <v>31458.404999999999</v>
      </c>
      <c r="D20" s="71">
        <v>390120.95874235698</v>
      </c>
      <c r="E20" s="71">
        <v>307310.84161293099</v>
      </c>
      <c r="F20" s="71">
        <v>82810.117129426202</v>
      </c>
      <c r="G20" s="71">
        <v>307310.84161293099</v>
      </c>
      <c r="H20" s="71">
        <v>0.212267798675527</v>
      </c>
    </row>
    <row r="21" spans="1:8" ht="14.25">
      <c r="A21" s="71">
        <v>20</v>
      </c>
      <c r="B21" s="72">
        <v>34</v>
      </c>
      <c r="C21" s="71">
        <v>53695.334000000003</v>
      </c>
      <c r="D21" s="71">
        <v>254962.438587043</v>
      </c>
      <c r="E21" s="71">
        <v>175440.98626210101</v>
      </c>
      <c r="F21" s="71">
        <v>79521.4523249419</v>
      </c>
      <c r="G21" s="71">
        <v>175440.98626210101</v>
      </c>
      <c r="H21" s="71">
        <v>0.311894774640671</v>
      </c>
    </row>
    <row r="22" spans="1:8" ht="14.25">
      <c r="A22" s="71">
        <v>21</v>
      </c>
      <c r="B22" s="72">
        <v>35</v>
      </c>
      <c r="C22" s="71">
        <v>36541.01</v>
      </c>
      <c r="D22" s="71">
        <v>880812.64791506703</v>
      </c>
      <c r="E22" s="71">
        <v>831085.73398478003</v>
      </c>
      <c r="F22" s="71">
        <v>49726.913930286799</v>
      </c>
      <c r="G22" s="71">
        <v>831085.73398478003</v>
      </c>
      <c r="H22" s="71">
        <v>5.6455721938136597E-2</v>
      </c>
    </row>
    <row r="23" spans="1:8" ht="14.25">
      <c r="A23" s="71">
        <v>22</v>
      </c>
      <c r="B23" s="72">
        <v>36</v>
      </c>
      <c r="C23" s="71">
        <v>120976.40700000001</v>
      </c>
      <c r="D23" s="71">
        <v>648074.88509203505</v>
      </c>
      <c r="E23" s="71">
        <v>561806.16716179205</v>
      </c>
      <c r="F23" s="71">
        <v>86268.717930243394</v>
      </c>
      <c r="G23" s="71">
        <v>561806.16716179205</v>
      </c>
      <c r="H23" s="71">
        <v>0.133115354281924</v>
      </c>
    </row>
    <row r="24" spans="1:8" ht="14.25">
      <c r="A24" s="71">
        <v>23</v>
      </c>
      <c r="B24" s="72">
        <v>37</v>
      </c>
      <c r="C24" s="71">
        <v>117692.376</v>
      </c>
      <c r="D24" s="71">
        <v>955047.17087876098</v>
      </c>
      <c r="E24" s="71">
        <v>813428.38213686005</v>
      </c>
      <c r="F24" s="71">
        <v>141618.78874190099</v>
      </c>
      <c r="G24" s="71">
        <v>813428.38213686005</v>
      </c>
      <c r="H24" s="71">
        <v>0.14828460107535299</v>
      </c>
    </row>
    <row r="25" spans="1:8" ht="14.25">
      <c r="A25" s="71">
        <v>24</v>
      </c>
      <c r="B25" s="72">
        <v>38</v>
      </c>
      <c r="C25" s="71">
        <v>178465.58199999999</v>
      </c>
      <c r="D25" s="71">
        <v>863140.07488761097</v>
      </c>
      <c r="E25" s="71">
        <v>825981.66310885001</v>
      </c>
      <c r="F25" s="71">
        <v>37158.411778761103</v>
      </c>
      <c r="G25" s="71">
        <v>825981.66310885001</v>
      </c>
      <c r="H25" s="71">
        <v>4.3050268270302998E-2</v>
      </c>
    </row>
    <row r="26" spans="1:8" ht="14.25">
      <c r="A26" s="71">
        <v>25</v>
      </c>
      <c r="B26" s="72">
        <v>39</v>
      </c>
      <c r="C26" s="71">
        <v>91673.767000000007</v>
      </c>
      <c r="D26" s="71">
        <v>119237.963108101</v>
      </c>
      <c r="E26" s="71">
        <v>89960.498679596494</v>
      </c>
      <c r="F26" s="71">
        <v>29277.4644285043</v>
      </c>
      <c r="G26" s="71">
        <v>89960.498679596494</v>
      </c>
      <c r="H26" s="71">
        <v>0.24553811273982801</v>
      </c>
    </row>
    <row r="27" spans="1:8" ht="14.25">
      <c r="A27" s="71">
        <v>26</v>
      </c>
      <c r="B27" s="72">
        <v>40</v>
      </c>
      <c r="C27" s="71">
        <v>30.08</v>
      </c>
      <c r="D27" s="71">
        <v>98.497900000000001</v>
      </c>
      <c r="E27" s="71">
        <v>77.965999999999994</v>
      </c>
      <c r="F27" s="71">
        <v>20.5319</v>
      </c>
      <c r="G27" s="71">
        <v>77.965999999999994</v>
      </c>
      <c r="H27" s="71">
        <v>0.20845012939362201</v>
      </c>
    </row>
    <row r="28" spans="1:8" ht="14.25">
      <c r="A28" s="71">
        <v>27</v>
      </c>
      <c r="B28" s="72">
        <v>42</v>
      </c>
      <c r="C28" s="71">
        <v>11737.938</v>
      </c>
      <c r="D28" s="71">
        <v>157356.75760000001</v>
      </c>
      <c r="E28" s="71">
        <v>143796.7703</v>
      </c>
      <c r="F28" s="71">
        <v>13559.987300000001</v>
      </c>
      <c r="G28" s="71">
        <v>143796.7703</v>
      </c>
      <c r="H28" s="71">
        <v>8.6173530179551705E-2</v>
      </c>
    </row>
    <row r="29" spans="1:8" ht="14.25">
      <c r="A29" s="71">
        <v>28</v>
      </c>
      <c r="B29" s="72">
        <v>75</v>
      </c>
      <c r="C29" s="71">
        <v>515</v>
      </c>
      <c r="D29" s="71">
        <v>321159.829059829</v>
      </c>
      <c r="E29" s="71">
        <v>300852.514529915</v>
      </c>
      <c r="F29" s="71">
        <v>20307.3145299145</v>
      </c>
      <c r="G29" s="71">
        <v>300852.514529915</v>
      </c>
      <c r="H29" s="71">
        <v>6.3231178660676998E-2</v>
      </c>
    </row>
    <row r="30" spans="1:8" ht="14.25">
      <c r="A30" s="71">
        <v>29</v>
      </c>
      <c r="B30" s="72">
        <v>76</v>
      </c>
      <c r="C30" s="71">
        <v>1879</v>
      </c>
      <c r="D30" s="71">
        <v>295096.90149743599</v>
      </c>
      <c r="E30" s="71">
        <v>269914.67069230799</v>
      </c>
      <c r="F30" s="71">
        <v>25182.230805128202</v>
      </c>
      <c r="G30" s="71">
        <v>269914.67069230799</v>
      </c>
      <c r="H30" s="71">
        <v>8.5335463291358896E-2</v>
      </c>
    </row>
    <row r="31" spans="1:8" ht="14.25">
      <c r="A31" s="71">
        <v>30</v>
      </c>
      <c r="B31" s="72">
        <v>99</v>
      </c>
      <c r="C31" s="71">
        <v>48</v>
      </c>
      <c r="D31" s="71">
        <v>191981.88034187999</v>
      </c>
      <c r="E31" s="71">
        <v>159437.83247863199</v>
      </c>
      <c r="F31" s="71">
        <v>32544.047863247899</v>
      </c>
      <c r="G31" s="71">
        <v>159437.83247863199</v>
      </c>
      <c r="H31" s="71">
        <v>0.169516247081722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2013-09-10T00:58:37Z</dcterms:modified>
</cp:coreProperties>
</file>