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<sst xmlns="http://schemas.openxmlformats.org/spreadsheetml/2006/main" count="114" uniqueCount="71">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</sst>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25380136.809300002</v>
      </c>
      <c r="F3" s="25">
        <f>RA!I7</f>
        <v>2488950.7642000001</v>
      </c>
      <c r="G3" s="16">
        <f>E3-F3</f>
        <v>22891186.045100003</v>
      </c>
      <c r="H3" s="27">
        <f>RA!J7</f>
        <v>9.8066877373489092</v>
      </c>
      <c r="I3" s="20">
        <f>SUM(I4:I39)</f>
        <v>25380141.683804508</v>
      </c>
      <c r="J3" s="21">
        <f>SUM(J4:J39)</f>
        <v>22891185.802037761</v>
      </c>
      <c r="K3" s="22">
        <f>E3-I3</f>
        <v>-4.8745045065879822</v>
      </c>
      <c r="L3" s="22">
        <f>G3-J3</f>
        <v>0.24306224286556244</v>
      </c>
    </row>
    <row r="4" spans="1:12" x14ac:dyDescent="0.15">
      <c r="A4" s="38">
        <f>RA!A8</f>
        <v>41792</v>
      </c>
      <c r="B4" s="12">
        <v>12</v>
      </c>
      <c r="C4" s="35" t="s">
        <v>6</v>
      </c>
      <c r="D4" s="35"/>
      <c r="E4" s="15">
        <f>VLOOKUP(C4,RA!B8:D39,3,0)</f>
        <v>663082.57700000005</v>
      </c>
      <c r="F4" s="25">
        <f>VLOOKUP(C4,RA!B8:I43,8,0)</f>
        <v>162761.9736</v>
      </c>
      <c r="G4" s="16">
        <f t="shared" ref="G4:G39" si="0">E4-F4</f>
        <v>500320.60340000002</v>
      </c>
      <c r="H4" s="27">
        <f>RA!J8</f>
        <v>24.546260035422399</v>
      </c>
      <c r="I4" s="20">
        <f>VLOOKUP(B4,RMS!B:D,3,FALSE)</f>
        <v>663083.16654957295</v>
      </c>
      <c r="J4" s="21">
        <f>VLOOKUP(B4,RMS!B:E,4,FALSE)</f>
        <v>500320.60947777802</v>
      </c>
      <c r="K4" s="22">
        <f t="shared" ref="K4:K39" si="1">E4-I4</f>
        <v>-0.58954957290552557</v>
      </c>
      <c r="L4" s="22">
        <f t="shared" ref="L4:L39" si="2">G4-J4</f>
        <v>-6.077778001781553E-3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139254.58660000001</v>
      </c>
      <c r="F5" s="25">
        <f>VLOOKUP(C5,RA!B9:I44,8,0)</f>
        <v>31073.671600000001</v>
      </c>
      <c r="G5" s="16">
        <f t="shared" si="0"/>
        <v>108180.91500000001</v>
      </c>
      <c r="H5" s="27">
        <f>RA!J9</f>
        <v>22.314289502906799</v>
      </c>
      <c r="I5" s="20">
        <f>VLOOKUP(B5,RMS!B:D,3,FALSE)</f>
        <v>139254.62501099799</v>
      </c>
      <c r="J5" s="21">
        <f>VLOOKUP(B5,RMS!B:E,4,FALSE)</f>
        <v>108180.924773754</v>
      </c>
      <c r="K5" s="22">
        <f t="shared" si="1"/>
        <v>-3.8410997978644446E-2</v>
      </c>
      <c r="L5" s="22">
        <f t="shared" si="2"/>
        <v>-9.7737539908848703E-3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354295.30479999998</v>
      </c>
      <c r="F6" s="25">
        <f>VLOOKUP(C6,RA!B10:I45,8,0)</f>
        <v>87460.841400000005</v>
      </c>
      <c r="G6" s="16">
        <f t="shared" si="0"/>
        <v>266834.46340000001</v>
      </c>
      <c r="H6" s="27">
        <f>RA!J10</f>
        <v>24.685859568297602</v>
      </c>
      <c r="I6" s="20">
        <f>VLOOKUP(B6,RMS!B:D,3,FALSE)</f>
        <v>354298.05832649599</v>
      </c>
      <c r="J6" s="21">
        <f>VLOOKUP(B6,RMS!B:E,4,FALSE)</f>
        <v>266834.46398290602</v>
      </c>
      <c r="K6" s="22">
        <f t="shared" si="1"/>
        <v>-2.7535264960024506</v>
      </c>
      <c r="L6" s="22">
        <f t="shared" si="2"/>
        <v>-5.8290601009503007E-4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115065.82279999999</v>
      </c>
      <c r="F7" s="25">
        <f>VLOOKUP(C7,RA!B11:I46,8,0)</f>
        <v>26817.221099999999</v>
      </c>
      <c r="G7" s="16">
        <f t="shared" si="0"/>
        <v>88248.601699999999</v>
      </c>
      <c r="H7" s="27">
        <f>RA!J11</f>
        <v>23.305982999497601</v>
      </c>
      <c r="I7" s="20">
        <f>VLOOKUP(B7,RMS!B:D,3,FALSE)</f>
        <v>115065.843842735</v>
      </c>
      <c r="J7" s="21">
        <f>VLOOKUP(B7,RMS!B:E,4,FALSE)</f>
        <v>88248.601997435893</v>
      </c>
      <c r="K7" s="22">
        <f t="shared" si="1"/>
        <v>-2.1042735010269098E-2</v>
      </c>
      <c r="L7" s="22">
        <f t="shared" si="2"/>
        <v>-2.9743589402642101E-4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421277.8406</v>
      </c>
      <c r="F8" s="25">
        <f>VLOOKUP(C8,RA!B12:I47,8,0)</f>
        <v>79911.960399999996</v>
      </c>
      <c r="G8" s="16">
        <f t="shared" si="0"/>
        <v>341365.88020000001</v>
      </c>
      <c r="H8" s="27">
        <f>RA!J12</f>
        <v>18.968944648545101</v>
      </c>
      <c r="I8" s="20">
        <f>VLOOKUP(B8,RMS!B:D,3,FALSE)</f>
        <v>421277.85065897403</v>
      </c>
      <c r="J8" s="21">
        <f>VLOOKUP(B8,RMS!B:E,4,FALSE)</f>
        <v>341365.88013760699</v>
      </c>
      <c r="K8" s="22">
        <f t="shared" si="1"/>
        <v>-1.005897403229028E-2</v>
      </c>
      <c r="L8" s="22">
        <f t="shared" si="2"/>
        <v>6.2393024563789368E-5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402667.4523</v>
      </c>
      <c r="F9" s="25">
        <f>VLOOKUP(C9,RA!B13:I48,8,0)</f>
        <v>109665.7359</v>
      </c>
      <c r="G9" s="16">
        <f t="shared" si="0"/>
        <v>293001.71640000003</v>
      </c>
      <c r="H9" s="27">
        <f>RA!J13</f>
        <v>27.2348150498878</v>
      </c>
      <c r="I9" s="20">
        <f>VLOOKUP(B9,RMS!B:D,3,FALSE)</f>
        <v>402667.684009402</v>
      </c>
      <c r="J9" s="21">
        <f>VLOOKUP(B9,RMS!B:E,4,FALSE)</f>
        <v>293001.71620427398</v>
      </c>
      <c r="K9" s="22">
        <f t="shared" si="1"/>
        <v>-0.2317094019963406</v>
      </c>
      <c r="L9" s="22">
        <f t="shared" si="2"/>
        <v>1.95726053789258E-4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303643.32500000001</v>
      </c>
      <c r="F10" s="25">
        <f>VLOOKUP(C10,RA!B14:I49,8,0)</f>
        <v>61522.625800000002</v>
      </c>
      <c r="G10" s="16">
        <f t="shared" si="0"/>
        <v>242120.6992</v>
      </c>
      <c r="H10" s="27">
        <f>RA!J14</f>
        <v>20.261478100992299</v>
      </c>
      <c r="I10" s="20">
        <f>VLOOKUP(B10,RMS!B:D,3,FALSE)</f>
        <v>303643.293897436</v>
      </c>
      <c r="J10" s="21">
        <f>VLOOKUP(B10,RMS!B:E,4,FALSE)</f>
        <v>242120.69657521401</v>
      </c>
      <c r="K10" s="22">
        <f t="shared" si="1"/>
        <v>3.110256401123479E-2</v>
      </c>
      <c r="L10" s="22">
        <f t="shared" si="2"/>
        <v>2.6247859932482243E-3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207236.42730000001</v>
      </c>
      <c r="F11" s="25">
        <f>VLOOKUP(C11,RA!B15:I50,8,0)</f>
        <v>49189.656600000002</v>
      </c>
      <c r="G11" s="16">
        <f t="shared" si="0"/>
        <v>158046.77069999999</v>
      </c>
      <c r="H11" s="27">
        <f>RA!J15</f>
        <v>23.7360087899952</v>
      </c>
      <c r="I11" s="20">
        <f>VLOOKUP(B11,RMS!B:D,3,FALSE)</f>
        <v>207236.53623162399</v>
      </c>
      <c r="J11" s="21">
        <f>VLOOKUP(B11,RMS!B:E,4,FALSE)</f>
        <v>158046.771076923</v>
      </c>
      <c r="K11" s="22">
        <f t="shared" si="1"/>
        <v>-0.10893162398133427</v>
      </c>
      <c r="L11" s="22">
        <f t="shared" si="2"/>
        <v>-3.7692300975322723E-4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1960546.6745</v>
      </c>
      <c r="F12" s="25">
        <f>VLOOKUP(C12,RA!B16:I51,8,0)</f>
        <v>26522.346600000001</v>
      </c>
      <c r="G12" s="16">
        <f t="shared" si="0"/>
        <v>1934024.3278999999</v>
      </c>
      <c r="H12" s="27">
        <f>RA!J16</f>
        <v>1.3528036309956299</v>
      </c>
      <c r="I12" s="20">
        <f>VLOOKUP(B12,RMS!B:D,3,FALSE)</f>
        <v>1960546.4491999999</v>
      </c>
      <c r="J12" s="21">
        <f>VLOOKUP(B12,RMS!B:E,4,FALSE)</f>
        <v>1934024.3278999999</v>
      </c>
      <c r="K12" s="22">
        <f t="shared" si="1"/>
        <v>0.22530000004917383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1099004.6059000001</v>
      </c>
      <c r="F13" s="25">
        <f>VLOOKUP(C13,RA!B17:I52,8,0)</f>
        <v>59579.967900000003</v>
      </c>
      <c r="G13" s="16">
        <f t="shared" si="0"/>
        <v>1039424.638</v>
      </c>
      <c r="H13" s="27">
        <f>RA!J17</f>
        <v>5.4212664423920804</v>
      </c>
      <c r="I13" s="20">
        <f>VLOOKUP(B13,RMS!B:D,3,FALSE)</f>
        <v>1099004.7618846199</v>
      </c>
      <c r="J13" s="21">
        <f>VLOOKUP(B13,RMS!B:E,4,FALSE)</f>
        <v>1039424.63775385</v>
      </c>
      <c r="K13" s="22">
        <f t="shared" si="1"/>
        <v>-0.15598461986519396</v>
      </c>
      <c r="L13" s="22">
        <f t="shared" si="2"/>
        <v>2.4615006987005472E-4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2347957.8615000001</v>
      </c>
      <c r="F14" s="25">
        <f>VLOOKUP(C14,RA!B18:I53,8,0)</f>
        <v>357224.59</v>
      </c>
      <c r="G14" s="16">
        <f t="shared" si="0"/>
        <v>1990733.2715</v>
      </c>
      <c r="H14" s="27">
        <f>RA!J18</f>
        <v>15.214267506989501</v>
      </c>
      <c r="I14" s="20">
        <f>VLOOKUP(B14,RMS!B:D,3,FALSE)</f>
        <v>2347958.3881683801</v>
      </c>
      <c r="J14" s="21">
        <f>VLOOKUP(B14,RMS!B:E,4,FALSE)</f>
        <v>1990733.0954187999</v>
      </c>
      <c r="K14" s="22">
        <f t="shared" si="1"/>
        <v>-0.52666838001459837</v>
      </c>
      <c r="L14" s="22">
        <f t="shared" si="2"/>
        <v>0.17608120013028383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754610.88309999998</v>
      </c>
      <c r="F15" s="25">
        <f>VLOOKUP(C15,RA!B19:I54,8,0)</f>
        <v>84363.837499999994</v>
      </c>
      <c r="G15" s="16">
        <f t="shared" si="0"/>
        <v>670247.04559999995</v>
      </c>
      <c r="H15" s="27">
        <f>RA!J19</f>
        <v>11.1797801210376</v>
      </c>
      <c r="I15" s="20">
        <f>VLOOKUP(B15,RMS!B:D,3,FALSE)</f>
        <v>754610.87076837604</v>
      </c>
      <c r="J15" s="21">
        <f>VLOOKUP(B15,RMS!B:E,4,FALSE)</f>
        <v>670247.04628974397</v>
      </c>
      <c r="K15" s="22">
        <f t="shared" si="1"/>
        <v>1.2331623933278024E-2</v>
      </c>
      <c r="L15" s="22">
        <f t="shared" si="2"/>
        <v>-6.897440180182457E-4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1089814.9044999999</v>
      </c>
      <c r="F16" s="25">
        <f>VLOOKUP(C16,RA!B20:I55,8,0)</f>
        <v>69295.259900000005</v>
      </c>
      <c r="G16" s="16">
        <f t="shared" si="0"/>
        <v>1020519.6446</v>
      </c>
      <c r="H16" s="27">
        <f>RA!J20</f>
        <v>6.3584430359568502</v>
      </c>
      <c r="I16" s="20">
        <f>VLOOKUP(B16,RMS!B:D,3,FALSE)</f>
        <v>1089814.9912</v>
      </c>
      <c r="J16" s="21">
        <f>VLOOKUP(B16,RMS!B:E,4,FALSE)</f>
        <v>1020519.6446</v>
      </c>
      <c r="K16" s="22">
        <f t="shared" si="1"/>
        <v>-8.6700000101700425E-2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410882.25459999999</v>
      </c>
      <c r="F17" s="25">
        <f>VLOOKUP(C17,RA!B21:I56,8,0)</f>
        <v>44228.935899999997</v>
      </c>
      <c r="G17" s="16">
        <f t="shared" si="0"/>
        <v>366653.3187</v>
      </c>
      <c r="H17" s="27">
        <f>RA!J21</f>
        <v>10.7643821082168</v>
      </c>
      <c r="I17" s="20">
        <f>VLOOKUP(B17,RMS!B:D,3,FALSE)</f>
        <v>410882.037089055</v>
      </c>
      <c r="J17" s="21">
        <f>VLOOKUP(B17,RMS!B:E,4,FALSE)</f>
        <v>366653.31861679099</v>
      </c>
      <c r="K17" s="22">
        <f t="shared" si="1"/>
        <v>0.21751094498904422</v>
      </c>
      <c r="L17" s="22">
        <f t="shared" si="2"/>
        <v>8.3209015429019928E-5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2410154.8374999999</v>
      </c>
      <c r="F18" s="25">
        <f>VLOOKUP(C18,RA!B22:I57,8,0)</f>
        <v>208656.5435</v>
      </c>
      <c r="G18" s="16">
        <f t="shared" si="0"/>
        <v>2201498.2939999998</v>
      </c>
      <c r="H18" s="27">
        <f>RA!J22</f>
        <v>8.6573916436188298</v>
      </c>
      <c r="I18" s="20">
        <f>VLOOKUP(B18,RMS!B:D,3,FALSE)</f>
        <v>2410154.7969333301</v>
      </c>
      <c r="J18" s="21">
        <f>VLOOKUP(B18,RMS!B:E,4,FALSE)</f>
        <v>2201498.2962000002</v>
      </c>
      <c r="K18" s="22">
        <f t="shared" si="1"/>
        <v>4.0566669777035713E-2</v>
      </c>
      <c r="L18" s="22">
        <f t="shared" si="2"/>
        <v>-2.2000004537403584E-3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3585531.6417999999</v>
      </c>
      <c r="F19" s="25">
        <f>VLOOKUP(C19,RA!B23:I58,8,0)</f>
        <v>267927.47989999998</v>
      </c>
      <c r="G19" s="16">
        <f t="shared" si="0"/>
        <v>3317604.1618999997</v>
      </c>
      <c r="H19" s="27">
        <f>RA!J23</f>
        <v>7.4724617341682604</v>
      </c>
      <c r="I19" s="20">
        <f>VLOOKUP(B19,RMS!B:D,3,FALSE)</f>
        <v>3585532.5548957302</v>
      </c>
      <c r="J19" s="21">
        <f>VLOOKUP(B19,RMS!B:E,4,FALSE)</f>
        <v>3317604.2028256399</v>
      </c>
      <c r="K19" s="22">
        <f t="shared" si="1"/>
        <v>-0.91309573035687208</v>
      </c>
      <c r="L19" s="22">
        <f t="shared" si="2"/>
        <v>-4.0925640147179365E-2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569111.6102</v>
      </c>
      <c r="F20" s="25">
        <f>VLOOKUP(C20,RA!B24:I59,8,0)</f>
        <v>86050.629400000005</v>
      </c>
      <c r="G20" s="16">
        <f t="shared" si="0"/>
        <v>483060.98080000002</v>
      </c>
      <c r="H20" s="27">
        <f>RA!J24</f>
        <v>15.1201676187488</v>
      </c>
      <c r="I20" s="20">
        <f>VLOOKUP(B20,RMS!B:D,3,FALSE)</f>
        <v>569111.75831775996</v>
      </c>
      <c r="J20" s="21">
        <f>VLOOKUP(B20,RMS!B:E,4,FALSE)</f>
        <v>483060.95092251</v>
      </c>
      <c r="K20" s="22">
        <f t="shared" si="1"/>
        <v>-0.14811775996349752</v>
      </c>
      <c r="L20" s="22">
        <f t="shared" si="2"/>
        <v>2.9877490014769137E-2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394903.97389999998</v>
      </c>
      <c r="F21" s="25">
        <f>VLOOKUP(C21,RA!B25:I60,8,0)</f>
        <v>34600.313399999999</v>
      </c>
      <c r="G21" s="16">
        <f t="shared" si="0"/>
        <v>360303.6605</v>
      </c>
      <c r="H21" s="27">
        <f>RA!J25</f>
        <v>8.7617030181523798</v>
      </c>
      <c r="I21" s="20">
        <f>VLOOKUP(B21,RMS!B:D,3,FALSE)</f>
        <v>394903.97070325998</v>
      </c>
      <c r="J21" s="21">
        <f>VLOOKUP(B21,RMS!B:E,4,FALSE)</f>
        <v>360303.66396790999</v>
      </c>
      <c r="K21" s="22">
        <f t="shared" si="1"/>
        <v>3.1967399991117418E-3</v>
      </c>
      <c r="L21" s="22">
        <f t="shared" si="2"/>
        <v>-3.4679099917411804E-3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726175.04689999996</v>
      </c>
      <c r="F22" s="25">
        <f>VLOOKUP(C22,RA!B26:I61,8,0)</f>
        <v>102293.5892</v>
      </c>
      <c r="G22" s="16">
        <f t="shared" si="0"/>
        <v>623881.45769999991</v>
      </c>
      <c r="H22" s="27">
        <f>RA!J26</f>
        <v>14.086629613160801</v>
      </c>
      <c r="I22" s="20">
        <f>VLOOKUP(B22,RMS!B:D,3,FALSE)</f>
        <v>726175.02232284204</v>
      </c>
      <c r="J22" s="21">
        <f>VLOOKUP(B22,RMS!B:E,4,FALSE)</f>
        <v>623881.35079496005</v>
      </c>
      <c r="K22" s="22">
        <f t="shared" si="1"/>
        <v>2.4577157921157777E-2</v>
      </c>
      <c r="L22" s="22">
        <f t="shared" si="2"/>
        <v>0.10690503986552358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324764.98879999999</v>
      </c>
      <c r="F23" s="25">
        <f>VLOOKUP(C23,RA!B27:I62,8,0)</f>
        <v>98039.6734</v>
      </c>
      <c r="G23" s="16">
        <f t="shared" si="0"/>
        <v>226725.31539999999</v>
      </c>
      <c r="H23" s="27">
        <f>RA!J27</f>
        <v>30.187882555399401</v>
      </c>
      <c r="I23" s="20">
        <f>VLOOKUP(B23,RMS!B:D,3,FALSE)</f>
        <v>324764.93077642401</v>
      </c>
      <c r="J23" s="21">
        <f>VLOOKUP(B23,RMS!B:E,4,FALSE)</f>
        <v>226725.316094265</v>
      </c>
      <c r="K23" s="22">
        <f t="shared" si="1"/>
        <v>5.8023575984407216E-2</v>
      </c>
      <c r="L23" s="22">
        <f t="shared" si="2"/>
        <v>-6.9426500704139471E-4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1208540.0900000001</v>
      </c>
      <c r="F24" s="25">
        <f>VLOOKUP(C24,RA!B28:I63,8,0)</f>
        <v>-97560.697700000004</v>
      </c>
      <c r="G24" s="16">
        <f t="shared" si="0"/>
        <v>1306100.7877</v>
      </c>
      <c r="H24" s="27">
        <f>RA!J28</f>
        <v>-8.07260747965754</v>
      </c>
      <c r="I24" s="20">
        <f>VLOOKUP(B24,RMS!B:D,3,FALSE)</f>
        <v>1208540.0900646001</v>
      </c>
      <c r="J24" s="21">
        <f>VLOOKUP(B24,RMS!B:E,4,FALSE)</f>
        <v>1306100.78213363</v>
      </c>
      <c r="K24" s="22">
        <f t="shared" si="1"/>
        <v>-6.4600026234984398E-5</v>
      </c>
      <c r="L24" s="22">
        <f t="shared" si="2"/>
        <v>5.5663699749857187E-3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597700.55449999997</v>
      </c>
      <c r="F25" s="25">
        <f>VLOOKUP(C25,RA!B29:I64,8,0)</f>
        <v>112560.93120000001</v>
      </c>
      <c r="G25" s="16">
        <f t="shared" si="0"/>
        <v>485139.62329999998</v>
      </c>
      <c r="H25" s="27">
        <f>RA!J29</f>
        <v>18.832328387943601</v>
      </c>
      <c r="I25" s="20">
        <f>VLOOKUP(B25,RMS!B:D,3,FALSE)</f>
        <v>597700.55311061896</v>
      </c>
      <c r="J25" s="21">
        <f>VLOOKUP(B25,RMS!B:E,4,FALSE)</f>
        <v>485139.60509495402</v>
      </c>
      <c r="K25" s="22">
        <f t="shared" si="1"/>
        <v>1.3893810100853443E-3</v>
      </c>
      <c r="L25" s="22">
        <f t="shared" si="2"/>
        <v>1.8205045955255628E-2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2479798.7829</v>
      </c>
      <c r="F26" s="25">
        <f>VLOOKUP(C26,RA!B30:I65,8,0)</f>
        <v>242516.70699999999</v>
      </c>
      <c r="G26" s="16">
        <f t="shared" si="0"/>
        <v>2237282.0759000001</v>
      </c>
      <c r="H26" s="27">
        <f>RA!J30</f>
        <v>9.7796929602646596</v>
      </c>
      <c r="I26" s="20">
        <f>VLOOKUP(B26,RMS!B:D,3,FALSE)</f>
        <v>2479798.7648495599</v>
      </c>
      <c r="J26" s="21">
        <f>VLOOKUP(B26,RMS!B:E,4,FALSE)</f>
        <v>2237282.0240624002</v>
      </c>
      <c r="K26" s="22">
        <f t="shared" si="1"/>
        <v>1.805044012144208E-2</v>
      </c>
      <c r="L26" s="22">
        <f t="shared" si="2"/>
        <v>5.1837599836289883E-2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896213.54909999995</v>
      </c>
      <c r="F27" s="25">
        <f>VLOOKUP(C27,RA!B31:I66,8,0)</f>
        <v>29239.554700000001</v>
      </c>
      <c r="G27" s="16">
        <f t="shared" si="0"/>
        <v>866973.99439999997</v>
      </c>
      <c r="H27" s="27">
        <f>RA!J31</f>
        <v>3.2625655714938802</v>
      </c>
      <c r="I27" s="20">
        <f>VLOOKUP(B27,RMS!B:D,3,FALSE)</f>
        <v>896213.52721504401</v>
      </c>
      <c r="J27" s="21">
        <f>VLOOKUP(B27,RMS!B:E,4,FALSE)</f>
        <v>866974.04310353997</v>
      </c>
      <c r="K27" s="22">
        <f t="shared" si="1"/>
        <v>2.1884955931454897E-2</v>
      </c>
      <c r="L27" s="22">
        <f t="shared" si="2"/>
        <v>-4.8703540000133216E-2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426908.25689999998</v>
      </c>
      <c r="F28" s="25">
        <f>VLOOKUP(C28,RA!B32:I67,8,0)</f>
        <v>65888.740600000005</v>
      </c>
      <c r="G28" s="16">
        <f t="shared" si="0"/>
        <v>361019.51629999996</v>
      </c>
      <c r="H28" s="27">
        <f>RA!J32</f>
        <v>15.433934466026001</v>
      </c>
      <c r="I28" s="20">
        <f>VLOOKUP(B28,RMS!B:D,3,FALSE)</f>
        <v>426908.21809726901</v>
      </c>
      <c r="J28" s="21">
        <f>VLOOKUP(B28,RMS!B:E,4,FALSE)</f>
        <v>361019.54504489602</v>
      </c>
      <c r="K28" s="22">
        <f t="shared" si="1"/>
        <v>3.8802730967290699E-2</v>
      </c>
      <c r="L28" s="22">
        <f t="shared" si="2"/>
        <v>-2.8744896058924496E-2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188721.9283</v>
      </c>
      <c r="F31" s="25">
        <f>VLOOKUP(C31,RA!B35:I70,8,0)</f>
        <v>14953.1356</v>
      </c>
      <c r="G31" s="16">
        <f t="shared" si="0"/>
        <v>173768.79269999999</v>
      </c>
      <c r="H31" s="27">
        <f>RA!J35</f>
        <v>7.9233694434437396</v>
      </c>
      <c r="I31" s="20">
        <f>VLOOKUP(B31,RMS!B:D,3,FALSE)</f>
        <v>188721.9276</v>
      </c>
      <c r="J31" s="21">
        <f>VLOOKUP(B31,RMS!B:E,4,FALSE)</f>
        <v>173768.80050000001</v>
      </c>
      <c r="K31" s="22">
        <f t="shared" si="1"/>
        <v>7.0000000414438546E-4</v>
      </c>
      <c r="L31" s="22">
        <f t="shared" si="2"/>
        <v>-7.8000000212341547E-3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403057.2671</v>
      </c>
      <c r="F35" s="25">
        <f>VLOOKUP(C35,RA!B8:I74,8,0)</f>
        <v>21432.175800000001</v>
      </c>
      <c r="G35" s="16">
        <f t="shared" si="0"/>
        <v>381625.09129999997</v>
      </c>
      <c r="H35" s="27">
        <f>RA!J39</f>
        <v>5.31740215334775</v>
      </c>
      <c r="I35" s="20">
        <f>VLOOKUP(B35,RMS!B:D,3,FALSE)</f>
        <v>403057.264957265</v>
      </c>
      <c r="J35" s="21">
        <f>VLOOKUP(B35,RMS!B:E,4,FALSE)</f>
        <v>381625.08974358998</v>
      </c>
      <c r="K35" s="22">
        <f t="shared" si="1"/>
        <v>2.1427350002340972E-3</v>
      </c>
      <c r="L35" s="22">
        <f t="shared" si="2"/>
        <v>1.5564099885523319E-3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856412.85640000005</v>
      </c>
      <c r="F36" s="25">
        <f>VLOOKUP(C36,RA!B8:I75,8,0)</f>
        <v>48206.144200000002</v>
      </c>
      <c r="G36" s="16">
        <f t="shared" si="0"/>
        <v>808206.71220000007</v>
      </c>
      <c r="H36" s="27">
        <f>RA!J40</f>
        <v>5.62884406040311</v>
      </c>
      <c r="I36" s="20">
        <f>VLOOKUP(B36,RMS!B:D,3,FALSE)</f>
        <v>856412.84235042694</v>
      </c>
      <c r="J36" s="21">
        <f>VLOOKUP(B36,RMS!B:E,4,FALSE)</f>
        <v>808206.71192478598</v>
      </c>
      <c r="K36" s="22">
        <f t="shared" si="1"/>
        <v>1.4049573102965951E-2</v>
      </c>
      <c r="L36" s="22">
        <f t="shared" si="2"/>
        <v>2.7521408628672361E-4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42800.904499999997</v>
      </c>
      <c r="F39" s="25">
        <f>VLOOKUP(C39,RA!B8:I78,8,0)</f>
        <v>4527.2197999999999</v>
      </c>
      <c r="G39" s="16">
        <f t="shared" si="0"/>
        <v>38273.684699999998</v>
      </c>
      <c r="H39" s="27">
        <f>RA!J43</f>
        <v>10.577392821219499</v>
      </c>
      <c r="I39" s="20">
        <f>VLOOKUP(B39,RMS!B:D,3,FALSE)</f>
        <v>42800.904772710099</v>
      </c>
      <c r="J39" s="21">
        <f>VLOOKUP(B39,RMS!B:E,4,FALSE)</f>
        <v>38273.684819605201</v>
      </c>
      <c r="K39" s="22">
        <f t="shared" si="1"/>
        <v>-2.7271010185359046E-4</v>
      </c>
      <c r="L39" s="22">
        <f t="shared" si="2"/>
        <v>-1.1960520350839943E-4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4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4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5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3"/>
      <c r="W4" s="41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2" t="s">
        <v>4</v>
      </c>
      <c r="C6" s="4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4" t="s">
        <v>5</v>
      </c>
      <c r="B7" s="45"/>
      <c r="C7" s="46"/>
      <c r="D7" s="63">
        <v>25380136.809300002</v>
      </c>
      <c r="E7" s="63">
        <v>38173850</v>
      </c>
      <c r="F7" s="64">
        <v>66.485661805922106</v>
      </c>
      <c r="G7" s="63">
        <v>17105362.359099999</v>
      </c>
      <c r="H7" s="64">
        <v>48.375323927574399</v>
      </c>
      <c r="I7" s="63">
        <v>2488950.7642000001</v>
      </c>
      <c r="J7" s="64">
        <v>9.8066877373489092</v>
      </c>
      <c r="K7" s="63">
        <v>2047515.7379000001</v>
      </c>
      <c r="L7" s="64">
        <v>11.9700225865764</v>
      </c>
      <c r="M7" s="64">
        <v>0.21559542528974701</v>
      </c>
      <c r="N7" s="63">
        <v>75051477.151199996</v>
      </c>
      <c r="O7" s="63">
        <v>3241708148.8989</v>
      </c>
      <c r="P7" s="63">
        <v>1224637</v>
      </c>
      <c r="Q7" s="63">
        <v>1594346</v>
      </c>
      <c r="R7" s="64">
        <v>-23.188755765686999</v>
      </c>
      <c r="S7" s="63">
        <v>20.724620282826699</v>
      </c>
      <c r="T7" s="63">
        <v>31.154680566138101</v>
      </c>
      <c r="U7" s="65">
        <v>-50.326906553526797</v>
      </c>
      <c r="V7" s="53"/>
      <c r="W7" s="53"/>
    </row>
    <row r="8" spans="1:23" ht="14.25" thickBot="1" x14ac:dyDescent="0.2">
      <c r="A8" s="47">
        <v>41792</v>
      </c>
      <c r="B8" s="50" t="s">
        <v>6</v>
      </c>
      <c r="C8" s="51"/>
      <c r="D8" s="66">
        <v>663082.57700000005</v>
      </c>
      <c r="E8" s="66">
        <v>853296</v>
      </c>
      <c r="F8" s="67">
        <v>77.708389234216497</v>
      </c>
      <c r="G8" s="66">
        <v>500537.54719999997</v>
      </c>
      <c r="H8" s="67">
        <v>32.474093244208099</v>
      </c>
      <c r="I8" s="66">
        <v>162761.9736</v>
      </c>
      <c r="J8" s="67">
        <v>24.546260035422399</v>
      </c>
      <c r="K8" s="66">
        <v>113047.9572</v>
      </c>
      <c r="L8" s="67">
        <v>22.585310099589702</v>
      </c>
      <c r="M8" s="67">
        <v>0.43976041346813499</v>
      </c>
      <c r="N8" s="66">
        <v>1698630.4934</v>
      </c>
      <c r="O8" s="66">
        <v>124273897.96170001</v>
      </c>
      <c r="P8" s="66">
        <v>28971</v>
      </c>
      <c r="Q8" s="66">
        <v>38507</v>
      </c>
      <c r="R8" s="67">
        <v>-24.7643285636378</v>
      </c>
      <c r="S8" s="66">
        <v>22.887804252528401</v>
      </c>
      <c r="T8" s="66">
        <v>26.892458939933</v>
      </c>
      <c r="U8" s="68">
        <v>-17.4968932940006</v>
      </c>
      <c r="V8" s="53"/>
      <c r="W8" s="53"/>
    </row>
    <row r="9" spans="1:23" ht="12" customHeight="1" thickBot="1" x14ac:dyDescent="0.2">
      <c r="A9" s="48"/>
      <c r="B9" s="50" t="s">
        <v>7</v>
      </c>
      <c r="C9" s="51"/>
      <c r="D9" s="66">
        <v>139254.58660000001</v>
      </c>
      <c r="E9" s="66">
        <v>166603</v>
      </c>
      <c r="F9" s="67">
        <v>83.584681308259803</v>
      </c>
      <c r="G9" s="66">
        <v>118939.19929999999</v>
      </c>
      <c r="H9" s="67">
        <v>17.080480968060499</v>
      </c>
      <c r="I9" s="66">
        <v>31073.671600000001</v>
      </c>
      <c r="J9" s="67">
        <v>22.314289502906799</v>
      </c>
      <c r="K9" s="66">
        <v>24471.3141</v>
      </c>
      <c r="L9" s="67">
        <v>20.574641702670402</v>
      </c>
      <c r="M9" s="67">
        <v>0.269799875602104</v>
      </c>
      <c r="N9" s="66">
        <v>496755.27049999998</v>
      </c>
      <c r="O9" s="66">
        <v>21078758.263099998</v>
      </c>
      <c r="P9" s="66">
        <v>7295</v>
      </c>
      <c r="Q9" s="66">
        <v>16432</v>
      </c>
      <c r="R9" s="67">
        <v>-55.6049172346641</v>
      </c>
      <c r="S9" s="66">
        <v>19.089045455791599</v>
      </c>
      <c r="T9" s="66">
        <v>21.756370733933799</v>
      </c>
      <c r="U9" s="68">
        <v>-13.9730678745536</v>
      </c>
      <c r="V9" s="53"/>
      <c r="W9" s="53"/>
    </row>
    <row r="10" spans="1:23" ht="14.25" thickBot="1" x14ac:dyDescent="0.2">
      <c r="A10" s="48"/>
      <c r="B10" s="50" t="s">
        <v>8</v>
      </c>
      <c r="C10" s="51"/>
      <c r="D10" s="66">
        <v>354295.30479999998</v>
      </c>
      <c r="E10" s="66">
        <v>318751</v>
      </c>
      <c r="F10" s="67">
        <v>111.151119463155</v>
      </c>
      <c r="G10" s="66">
        <v>236766.5545</v>
      </c>
      <c r="H10" s="67">
        <v>49.639084603057803</v>
      </c>
      <c r="I10" s="66">
        <v>87460.841400000005</v>
      </c>
      <c r="J10" s="67">
        <v>24.685859568297602</v>
      </c>
      <c r="K10" s="66">
        <v>46917.5167</v>
      </c>
      <c r="L10" s="67">
        <v>19.815939290530199</v>
      </c>
      <c r="M10" s="67">
        <v>0.86414046504724795</v>
      </c>
      <c r="N10" s="66">
        <v>1693797.3511000001</v>
      </c>
      <c r="O10" s="66">
        <v>31807593.551600002</v>
      </c>
      <c r="P10" s="66">
        <v>125172</v>
      </c>
      <c r="Q10" s="66">
        <v>168789</v>
      </c>
      <c r="R10" s="67">
        <v>-25.8411389367791</v>
      </c>
      <c r="S10" s="66">
        <v>2.8304677148244002</v>
      </c>
      <c r="T10" s="66">
        <v>7.9359558164335402</v>
      </c>
      <c r="U10" s="68">
        <v>-180.37612917714799</v>
      </c>
      <c r="V10" s="53"/>
      <c r="W10" s="53"/>
    </row>
    <row r="11" spans="1:23" ht="14.25" thickBot="1" x14ac:dyDescent="0.2">
      <c r="A11" s="48"/>
      <c r="B11" s="50" t="s">
        <v>9</v>
      </c>
      <c r="C11" s="51"/>
      <c r="D11" s="66">
        <v>115065.82279999999</v>
      </c>
      <c r="E11" s="66">
        <v>108624</v>
      </c>
      <c r="F11" s="67">
        <v>105.93038628664</v>
      </c>
      <c r="G11" s="66">
        <v>66828.354900000006</v>
      </c>
      <c r="H11" s="67">
        <v>72.181139236752401</v>
      </c>
      <c r="I11" s="66">
        <v>26817.221099999999</v>
      </c>
      <c r="J11" s="67">
        <v>23.305982999497601</v>
      </c>
      <c r="K11" s="66">
        <v>16342.0463</v>
      </c>
      <c r="L11" s="67">
        <v>24.453761168374999</v>
      </c>
      <c r="M11" s="67">
        <v>0.64099529567481395</v>
      </c>
      <c r="N11" s="66">
        <v>267858.88219999999</v>
      </c>
      <c r="O11" s="66">
        <v>13066786.496400001</v>
      </c>
      <c r="P11" s="66">
        <v>5105</v>
      </c>
      <c r="Q11" s="66">
        <v>7037</v>
      </c>
      <c r="R11" s="67">
        <v>-27.4548813414807</v>
      </c>
      <c r="S11" s="66">
        <v>22.5398281684623</v>
      </c>
      <c r="T11" s="66">
        <v>21.7128121926958</v>
      </c>
      <c r="U11" s="68">
        <v>3.6691316792011102</v>
      </c>
      <c r="V11" s="53"/>
      <c r="W11" s="53"/>
    </row>
    <row r="12" spans="1:23" ht="14.25" thickBot="1" x14ac:dyDescent="0.2">
      <c r="A12" s="48"/>
      <c r="B12" s="50" t="s">
        <v>10</v>
      </c>
      <c r="C12" s="51"/>
      <c r="D12" s="66">
        <v>421277.8406</v>
      </c>
      <c r="E12" s="66">
        <v>383072</v>
      </c>
      <c r="F12" s="67">
        <v>109.973540378832</v>
      </c>
      <c r="G12" s="66">
        <v>243893.0043</v>
      </c>
      <c r="H12" s="67">
        <v>72.730596274835406</v>
      </c>
      <c r="I12" s="66">
        <v>79911.960399999996</v>
      </c>
      <c r="J12" s="67">
        <v>18.968944648545101</v>
      </c>
      <c r="K12" s="66">
        <v>24955.0386</v>
      </c>
      <c r="L12" s="67">
        <v>10.231961622525301</v>
      </c>
      <c r="M12" s="67">
        <v>2.2022374992439402</v>
      </c>
      <c r="N12" s="66">
        <v>1205974.4604</v>
      </c>
      <c r="O12" s="66">
        <v>38663364.480700001</v>
      </c>
      <c r="P12" s="66">
        <v>4695</v>
      </c>
      <c r="Q12" s="66">
        <v>7192</v>
      </c>
      <c r="R12" s="67">
        <v>-34.719132369299203</v>
      </c>
      <c r="S12" s="66">
        <v>89.729039531416404</v>
      </c>
      <c r="T12" s="66">
        <v>109.106871496107</v>
      </c>
      <c r="U12" s="68">
        <v>-21.595942702480102</v>
      </c>
      <c r="V12" s="53"/>
      <c r="W12" s="53"/>
    </row>
    <row r="13" spans="1:23" ht="14.25" thickBot="1" x14ac:dyDescent="0.2">
      <c r="A13" s="48"/>
      <c r="B13" s="50" t="s">
        <v>11</v>
      </c>
      <c r="C13" s="51"/>
      <c r="D13" s="66">
        <v>402667.4523</v>
      </c>
      <c r="E13" s="66">
        <v>409798</v>
      </c>
      <c r="F13" s="67">
        <v>98.259984748583506</v>
      </c>
      <c r="G13" s="66">
        <v>279958.84720000002</v>
      </c>
      <c r="H13" s="67">
        <v>43.830943843092101</v>
      </c>
      <c r="I13" s="66">
        <v>109665.7359</v>
      </c>
      <c r="J13" s="67">
        <v>27.2348150498878</v>
      </c>
      <c r="K13" s="66">
        <v>71931.283200000005</v>
      </c>
      <c r="L13" s="67">
        <v>25.6935202867916</v>
      </c>
      <c r="M13" s="67">
        <v>0.52459028980592404</v>
      </c>
      <c r="N13" s="66">
        <v>963632.59990000003</v>
      </c>
      <c r="O13" s="66">
        <v>61363340.251699999</v>
      </c>
      <c r="P13" s="66">
        <v>15522</v>
      </c>
      <c r="Q13" s="66">
        <v>21126</v>
      </c>
      <c r="R13" s="67">
        <v>-26.526554955978401</v>
      </c>
      <c r="S13" s="66">
        <v>25.9417247970622</v>
      </c>
      <c r="T13" s="66">
        <v>26.553306238757902</v>
      </c>
      <c r="U13" s="68">
        <v>-2.3575203517884602</v>
      </c>
      <c r="V13" s="53"/>
      <c r="W13" s="53"/>
    </row>
    <row r="14" spans="1:23" ht="14.25" thickBot="1" x14ac:dyDescent="0.2">
      <c r="A14" s="48"/>
      <c r="B14" s="50" t="s">
        <v>12</v>
      </c>
      <c r="C14" s="51"/>
      <c r="D14" s="66">
        <v>303643.32500000001</v>
      </c>
      <c r="E14" s="66">
        <v>277235</v>
      </c>
      <c r="F14" s="67">
        <v>109.525610042022</v>
      </c>
      <c r="G14" s="66">
        <v>177558.96460000001</v>
      </c>
      <c r="H14" s="67">
        <v>71.009853365635095</v>
      </c>
      <c r="I14" s="66">
        <v>61522.625800000002</v>
      </c>
      <c r="J14" s="67">
        <v>20.261478100992299</v>
      </c>
      <c r="K14" s="66">
        <v>31015.644100000001</v>
      </c>
      <c r="L14" s="67">
        <v>17.467799595402699</v>
      </c>
      <c r="M14" s="67">
        <v>0.98359981181238798</v>
      </c>
      <c r="N14" s="66">
        <v>778061.40949999995</v>
      </c>
      <c r="O14" s="66">
        <v>28142474.625300001</v>
      </c>
      <c r="P14" s="66">
        <v>4797</v>
      </c>
      <c r="Q14" s="66">
        <v>7858</v>
      </c>
      <c r="R14" s="67">
        <v>-38.953932298294703</v>
      </c>
      <c r="S14" s="66">
        <v>63.298587658953501</v>
      </c>
      <c r="T14" s="66">
        <v>60.373897238483103</v>
      </c>
      <c r="U14" s="68">
        <v>4.6204671046191104</v>
      </c>
      <c r="V14" s="53"/>
      <c r="W14" s="53"/>
    </row>
    <row r="15" spans="1:23" ht="14.25" thickBot="1" x14ac:dyDescent="0.2">
      <c r="A15" s="48"/>
      <c r="B15" s="50" t="s">
        <v>13</v>
      </c>
      <c r="C15" s="51"/>
      <c r="D15" s="66">
        <v>207236.42730000001</v>
      </c>
      <c r="E15" s="66">
        <v>160266</v>
      </c>
      <c r="F15" s="67">
        <v>129.30779285687501</v>
      </c>
      <c r="G15" s="66">
        <v>114265.3397</v>
      </c>
      <c r="H15" s="67">
        <v>81.364207067596098</v>
      </c>
      <c r="I15" s="66">
        <v>49189.656600000002</v>
      </c>
      <c r="J15" s="67">
        <v>23.7360087899952</v>
      </c>
      <c r="K15" s="66">
        <v>25856.149300000001</v>
      </c>
      <c r="L15" s="67">
        <v>22.628164732966699</v>
      </c>
      <c r="M15" s="67">
        <v>0.90243551076648498</v>
      </c>
      <c r="N15" s="66">
        <v>495914.89569999999</v>
      </c>
      <c r="O15" s="66">
        <v>21747509.120099999</v>
      </c>
      <c r="P15" s="66">
        <v>6707</v>
      </c>
      <c r="Q15" s="66">
        <v>9933</v>
      </c>
      <c r="R15" s="67">
        <v>-32.477599919460403</v>
      </c>
      <c r="S15" s="66">
        <v>30.8985280005964</v>
      </c>
      <c r="T15" s="66">
        <v>29.062566032417202</v>
      </c>
      <c r="U15" s="68">
        <v>5.9419075502359098</v>
      </c>
      <c r="V15" s="53"/>
      <c r="W15" s="53"/>
    </row>
    <row r="16" spans="1:23" ht="14.25" thickBot="1" x14ac:dyDescent="0.2">
      <c r="A16" s="48"/>
      <c r="B16" s="50" t="s">
        <v>14</v>
      </c>
      <c r="C16" s="51"/>
      <c r="D16" s="66">
        <v>1960546.6745</v>
      </c>
      <c r="E16" s="66">
        <v>2154318</v>
      </c>
      <c r="F16" s="67">
        <v>91.005444623309998</v>
      </c>
      <c r="G16" s="66">
        <v>887368.3125</v>
      </c>
      <c r="H16" s="67">
        <v>120.939450607213</v>
      </c>
      <c r="I16" s="66">
        <v>26522.346600000001</v>
      </c>
      <c r="J16" s="67">
        <v>1.3528036309956299</v>
      </c>
      <c r="K16" s="66">
        <v>72418.1057</v>
      </c>
      <c r="L16" s="67">
        <v>8.1609974888527503</v>
      </c>
      <c r="M16" s="67">
        <v>-0.63376083448148002</v>
      </c>
      <c r="N16" s="66">
        <v>4812126.0470000003</v>
      </c>
      <c r="O16" s="66">
        <v>163675555.4057</v>
      </c>
      <c r="P16" s="66">
        <v>91388</v>
      </c>
      <c r="Q16" s="66">
        <v>115565</v>
      </c>
      <c r="R16" s="67">
        <v>-20.920693981741898</v>
      </c>
      <c r="S16" s="66">
        <v>21.452999020659199</v>
      </c>
      <c r="T16" s="66">
        <v>24.6751124691732</v>
      </c>
      <c r="U16" s="68">
        <v>-15.019407987718401</v>
      </c>
      <c r="V16" s="53"/>
      <c r="W16" s="53"/>
    </row>
    <row r="17" spans="1:23" ht="12" thickBot="1" x14ac:dyDescent="0.2">
      <c r="A17" s="48"/>
      <c r="B17" s="50" t="s">
        <v>15</v>
      </c>
      <c r="C17" s="51"/>
      <c r="D17" s="66">
        <v>1099004.6059000001</v>
      </c>
      <c r="E17" s="66">
        <v>1325265</v>
      </c>
      <c r="F17" s="67">
        <v>82.927158409827499</v>
      </c>
      <c r="G17" s="66">
        <v>379279.91830000002</v>
      </c>
      <c r="H17" s="67">
        <v>189.760821196633</v>
      </c>
      <c r="I17" s="66">
        <v>59579.967900000003</v>
      </c>
      <c r="J17" s="67">
        <v>5.4212664423920804</v>
      </c>
      <c r="K17" s="66">
        <v>46118.640099999997</v>
      </c>
      <c r="L17" s="67">
        <v>12.159525952945801</v>
      </c>
      <c r="M17" s="67">
        <v>0.291884751389276</v>
      </c>
      <c r="N17" s="66">
        <v>6915608.1506000003</v>
      </c>
      <c r="O17" s="66">
        <v>175580532.03049999</v>
      </c>
      <c r="P17" s="66">
        <v>23537</v>
      </c>
      <c r="Q17" s="66">
        <v>24532</v>
      </c>
      <c r="R17" s="67">
        <v>-4.0559269525517703</v>
      </c>
      <c r="S17" s="66">
        <v>46.692637375196497</v>
      </c>
      <c r="T17" s="66">
        <v>237.10270441464201</v>
      </c>
      <c r="U17" s="68">
        <v>-407.79462832526298</v>
      </c>
      <c r="V17" s="52"/>
      <c r="W17" s="52"/>
    </row>
    <row r="18" spans="1:23" ht="12" thickBot="1" x14ac:dyDescent="0.2">
      <c r="A18" s="48"/>
      <c r="B18" s="50" t="s">
        <v>16</v>
      </c>
      <c r="C18" s="51"/>
      <c r="D18" s="66">
        <v>2347957.8615000001</v>
      </c>
      <c r="E18" s="66">
        <v>3338988</v>
      </c>
      <c r="F18" s="67">
        <v>70.319445936912601</v>
      </c>
      <c r="G18" s="66">
        <v>1832279.922</v>
      </c>
      <c r="H18" s="67">
        <v>28.144058847576002</v>
      </c>
      <c r="I18" s="66">
        <v>357224.59</v>
      </c>
      <c r="J18" s="67">
        <v>15.214267506989501</v>
      </c>
      <c r="K18" s="66">
        <v>242807.80729999999</v>
      </c>
      <c r="L18" s="67">
        <v>13.251676470643501</v>
      </c>
      <c r="M18" s="67">
        <v>0.471223656159594</v>
      </c>
      <c r="N18" s="66">
        <v>6681186.0455999998</v>
      </c>
      <c r="O18" s="66">
        <v>416865495.57539999</v>
      </c>
      <c r="P18" s="66">
        <v>111771</v>
      </c>
      <c r="Q18" s="66">
        <v>162143</v>
      </c>
      <c r="R18" s="67">
        <v>-31.066404346780299</v>
      </c>
      <c r="S18" s="66">
        <v>21.006861005985499</v>
      </c>
      <c r="T18" s="66">
        <v>26.724731774421301</v>
      </c>
      <c r="U18" s="68">
        <v>-27.219063175629699</v>
      </c>
      <c r="V18" s="52"/>
      <c r="W18" s="52"/>
    </row>
    <row r="19" spans="1:23" ht="12" thickBot="1" x14ac:dyDescent="0.2">
      <c r="A19" s="48"/>
      <c r="B19" s="50" t="s">
        <v>17</v>
      </c>
      <c r="C19" s="51"/>
      <c r="D19" s="66">
        <v>754610.88309999998</v>
      </c>
      <c r="E19" s="66">
        <v>1794063</v>
      </c>
      <c r="F19" s="67">
        <v>42.061559883906</v>
      </c>
      <c r="G19" s="66">
        <v>514139.63189999998</v>
      </c>
      <c r="H19" s="67">
        <v>46.7715842700824</v>
      </c>
      <c r="I19" s="66">
        <v>84363.837499999994</v>
      </c>
      <c r="J19" s="67">
        <v>11.1797801210376</v>
      </c>
      <c r="K19" s="66">
        <v>46721.553099999997</v>
      </c>
      <c r="L19" s="67">
        <v>9.0873276832094803</v>
      </c>
      <c r="M19" s="67">
        <v>0.80567279772212896</v>
      </c>
      <c r="N19" s="66">
        <v>2628113.6926000002</v>
      </c>
      <c r="O19" s="66">
        <v>133025396.69949999</v>
      </c>
      <c r="P19" s="66">
        <v>14705</v>
      </c>
      <c r="Q19" s="66">
        <v>20763</v>
      </c>
      <c r="R19" s="67">
        <v>-29.176901218513699</v>
      </c>
      <c r="S19" s="66">
        <v>51.316619047942901</v>
      </c>
      <c r="T19" s="66">
        <v>90.232760655974602</v>
      </c>
      <c r="U19" s="68">
        <v>-75.835357687290497</v>
      </c>
      <c r="V19" s="52"/>
      <c r="W19" s="52"/>
    </row>
    <row r="20" spans="1:23" ht="12" thickBot="1" x14ac:dyDescent="0.2">
      <c r="A20" s="48"/>
      <c r="B20" s="50" t="s">
        <v>18</v>
      </c>
      <c r="C20" s="51"/>
      <c r="D20" s="66">
        <v>1089814.9044999999</v>
      </c>
      <c r="E20" s="66">
        <v>2175298</v>
      </c>
      <c r="F20" s="67">
        <v>50.099568174107603</v>
      </c>
      <c r="G20" s="66">
        <v>1038140.478</v>
      </c>
      <c r="H20" s="67">
        <v>4.9775948048526004</v>
      </c>
      <c r="I20" s="66">
        <v>69295.259900000005</v>
      </c>
      <c r="J20" s="67">
        <v>6.3584430359568502</v>
      </c>
      <c r="K20" s="66">
        <v>31368.3904</v>
      </c>
      <c r="L20" s="67">
        <v>3.02159400049903</v>
      </c>
      <c r="M20" s="67">
        <v>1.20907923601971</v>
      </c>
      <c r="N20" s="66">
        <v>2958105.7069999999</v>
      </c>
      <c r="O20" s="66">
        <v>186516451.80219999</v>
      </c>
      <c r="P20" s="66">
        <v>41671</v>
      </c>
      <c r="Q20" s="66">
        <v>47539</v>
      </c>
      <c r="R20" s="67">
        <v>-12.3435495067208</v>
      </c>
      <c r="S20" s="66">
        <v>26.152837812867499</v>
      </c>
      <c r="T20" s="66">
        <v>39.300170439007999</v>
      </c>
      <c r="U20" s="68">
        <v>-50.2711511470159</v>
      </c>
      <c r="V20" s="52"/>
      <c r="W20" s="52"/>
    </row>
    <row r="21" spans="1:23" ht="12" thickBot="1" x14ac:dyDescent="0.2">
      <c r="A21" s="48"/>
      <c r="B21" s="50" t="s">
        <v>19</v>
      </c>
      <c r="C21" s="51"/>
      <c r="D21" s="66">
        <v>410882.25459999999</v>
      </c>
      <c r="E21" s="66">
        <v>671061</v>
      </c>
      <c r="F21" s="67">
        <v>61.228748891680503</v>
      </c>
      <c r="G21" s="66">
        <v>375181.34899999999</v>
      </c>
      <c r="H21" s="67">
        <v>9.5156397553227006</v>
      </c>
      <c r="I21" s="66">
        <v>44228.935899999997</v>
      </c>
      <c r="J21" s="67">
        <v>10.7643821082168</v>
      </c>
      <c r="K21" s="66">
        <v>34472.702799999999</v>
      </c>
      <c r="L21" s="67">
        <v>9.1882773202566597</v>
      </c>
      <c r="M21" s="67">
        <v>0.28301329189656699</v>
      </c>
      <c r="N21" s="66">
        <v>940738.32900000003</v>
      </c>
      <c r="O21" s="66">
        <v>76055315.486599997</v>
      </c>
      <c r="P21" s="66">
        <v>31499</v>
      </c>
      <c r="Q21" s="66">
        <v>37670</v>
      </c>
      <c r="R21" s="67">
        <v>-16.381736129546098</v>
      </c>
      <c r="S21" s="66">
        <v>13.044295203022299</v>
      </c>
      <c r="T21" s="66">
        <v>14.065730671621999</v>
      </c>
      <c r="U21" s="68">
        <v>-7.8305148166456799</v>
      </c>
      <c r="V21" s="52"/>
      <c r="W21" s="52"/>
    </row>
    <row r="22" spans="1:23" ht="12" thickBot="1" x14ac:dyDescent="0.2">
      <c r="A22" s="48"/>
      <c r="B22" s="50" t="s">
        <v>20</v>
      </c>
      <c r="C22" s="51"/>
      <c r="D22" s="66">
        <v>2410154.8374999999</v>
      </c>
      <c r="E22" s="66">
        <v>4351160</v>
      </c>
      <c r="F22" s="67">
        <v>55.391087376699502</v>
      </c>
      <c r="G22" s="66">
        <v>1269066.635</v>
      </c>
      <c r="H22" s="67">
        <v>89.915546672614198</v>
      </c>
      <c r="I22" s="66">
        <v>208656.5435</v>
      </c>
      <c r="J22" s="67">
        <v>8.6573916436188298</v>
      </c>
      <c r="K22" s="66">
        <v>141047.1741</v>
      </c>
      <c r="L22" s="67">
        <v>11.1142449269419</v>
      </c>
      <c r="M22" s="67">
        <v>0.47933870232711001</v>
      </c>
      <c r="N22" s="66">
        <v>6865871.7211999996</v>
      </c>
      <c r="O22" s="66">
        <v>222833580.0749</v>
      </c>
      <c r="P22" s="66">
        <v>101163</v>
      </c>
      <c r="Q22" s="66">
        <v>134357</v>
      </c>
      <c r="R22" s="67">
        <v>-24.705821058820899</v>
      </c>
      <c r="S22" s="66">
        <v>23.824469791326901</v>
      </c>
      <c r="T22" s="66">
        <v>33.163265655678501</v>
      </c>
      <c r="U22" s="68">
        <v>-39.1983366099983</v>
      </c>
      <c r="V22" s="52"/>
      <c r="W22" s="52"/>
    </row>
    <row r="23" spans="1:23" ht="12" thickBot="1" x14ac:dyDescent="0.2">
      <c r="A23" s="48"/>
      <c r="B23" s="50" t="s">
        <v>21</v>
      </c>
      <c r="C23" s="51"/>
      <c r="D23" s="66">
        <v>3585531.6417999999</v>
      </c>
      <c r="E23" s="66">
        <v>4283906</v>
      </c>
      <c r="F23" s="67">
        <v>83.697719833254993</v>
      </c>
      <c r="G23" s="66">
        <v>2477046.4498000001</v>
      </c>
      <c r="H23" s="67">
        <v>44.750278788251997</v>
      </c>
      <c r="I23" s="66">
        <v>267927.47989999998</v>
      </c>
      <c r="J23" s="67">
        <v>7.4724617341682604</v>
      </c>
      <c r="K23" s="66">
        <v>338040.82270000002</v>
      </c>
      <c r="L23" s="67">
        <v>13.6469311153731</v>
      </c>
      <c r="M23" s="67">
        <v>-0.20741087493513599</v>
      </c>
      <c r="N23" s="66">
        <v>10472741.6458</v>
      </c>
      <c r="O23" s="66">
        <v>449784017.52700001</v>
      </c>
      <c r="P23" s="66">
        <v>106649</v>
      </c>
      <c r="Q23" s="66">
        <v>131344</v>
      </c>
      <c r="R23" s="67">
        <v>-18.801772444877599</v>
      </c>
      <c r="S23" s="66">
        <v>33.6199274423576</v>
      </c>
      <c r="T23" s="66">
        <v>52.436426513582703</v>
      </c>
      <c r="U23" s="68">
        <v>-55.968291732593599</v>
      </c>
      <c r="V23" s="52"/>
      <c r="W23" s="52"/>
    </row>
    <row r="24" spans="1:23" ht="12" thickBot="1" x14ac:dyDescent="0.2">
      <c r="A24" s="48"/>
      <c r="B24" s="50" t="s">
        <v>22</v>
      </c>
      <c r="C24" s="51"/>
      <c r="D24" s="66">
        <v>569111.6102</v>
      </c>
      <c r="E24" s="66">
        <v>660849</v>
      </c>
      <c r="F24" s="67">
        <v>86.118252460093004</v>
      </c>
      <c r="G24" s="66">
        <v>290126.71759999997</v>
      </c>
      <c r="H24" s="67">
        <v>96.159669439558002</v>
      </c>
      <c r="I24" s="66">
        <v>86050.629400000005</v>
      </c>
      <c r="J24" s="67">
        <v>15.1201676187488</v>
      </c>
      <c r="K24" s="66">
        <v>47692.207900000001</v>
      </c>
      <c r="L24" s="67">
        <v>16.438406050474001</v>
      </c>
      <c r="M24" s="67">
        <v>0.80429116597891903</v>
      </c>
      <c r="N24" s="66">
        <v>1276790.1483</v>
      </c>
      <c r="O24" s="66">
        <v>51230694.033699997</v>
      </c>
      <c r="P24" s="66">
        <v>43506</v>
      </c>
      <c r="Q24" s="66">
        <v>52343</v>
      </c>
      <c r="R24" s="67">
        <v>-16.882868769462998</v>
      </c>
      <c r="S24" s="66">
        <v>13.081221215464501</v>
      </c>
      <c r="T24" s="66">
        <v>13.520022507307599</v>
      </c>
      <c r="U24" s="68">
        <v>-3.3544367503263901</v>
      </c>
      <c r="V24" s="52"/>
      <c r="W24" s="52"/>
    </row>
    <row r="25" spans="1:23" ht="12" thickBot="1" x14ac:dyDescent="0.2">
      <c r="A25" s="48"/>
      <c r="B25" s="50" t="s">
        <v>23</v>
      </c>
      <c r="C25" s="51"/>
      <c r="D25" s="66">
        <v>394903.97389999998</v>
      </c>
      <c r="E25" s="66">
        <v>487234</v>
      </c>
      <c r="F25" s="67">
        <v>81.050167660713299</v>
      </c>
      <c r="G25" s="66">
        <v>225415.7262</v>
      </c>
      <c r="H25" s="67">
        <v>75.189185136808803</v>
      </c>
      <c r="I25" s="66">
        <v>34600.313399999999</v>
      </c>
      <c r="J25" s="67">
        <v>8.7617030181523798</v>
      </c>
      <c r="K25" s="66">
        <v>24191.675899999998</v>
      </c>
      <c r="L25" s="67">
        <v>10.7320266903366</v>
      </c>
      <c r="M25" s="67">
        <v>0.43025698356019998</v>
      </c>
      <c r="N25" s="66">
        <v>931677.67799999996</v>
      </c>
      <c r="O25" s="66">
        <v>51059693.504000001</v>
      </c>
      <c r="P25" s="66">
        <v>26806</v>
      </c>
      <c r="Q25" s="66">
        <v>29109</v>
      </c>
      <c r="R25" s="67">
        <v>-7.9116424473530502</v>
      </c>
      <c r="S25" s="66">
        <v>14.731924714616101</v>
      </c>
      <c r="T25" s="66">
        <v>18.440128623449802</v>
      </c>
      <c r="U25" s="68">
        <v>-25.171211370328301</v>
      </c>
      <c r="V25" s="52"/>
      <c r="W25" s="52"/>
    </row>
    <row r="26" spans="1:23" ht="12" thickBot="1" x14ac:dyDescent="0.2">
      <c r="A26" s="48"/>
      <c r="B26" s="50" t="s">
        <v>24</v>
      </c>
      <c r="C26" s="51"/>
      <c r="D26" s="66">
        <v>726175.04689999996</v>
      </c>
      <c r="E26" s="66">
        <v>1092956</v>
      </c>
      <c r="F26" s="67">
        <v>66.441379790220296</v>
      </c>
      <c r="G26" s="66">
        <v>535334.83189999999</v>
      </c>
      <c r="H26" s="67">
        <v>35.648757306277602</v>
      </c>
      <c r="I26" s="66">
        <v>102293.5892</v>
      </c>
      <c r="J26" s="67">
        <v>14.086629613160801</v>
      </c>
      <c r="K26" s="66">
        <v>114821.51949999999</v>
      </c>
      <c r="L26" s="67">
        <v>21.448542605097799</v>
      </c>
      <c r="M26" s="67">
        <v>-0.109107860221271</v>
      </c>
      <c r="N26" s="66">
        <v>2333107.2577999998</v>
      </c>
      <c r="O26" s="66">
        <v>104909214.6682</v>
      </c>
      <c r="P26" s="66">
        <v>45608</v>
      </c>
      <c r="Q26" s="66">
        <v>63481</v>
      </c>
      <c r="R26" s="67">
        <v>-28.154880988012199</v>
      </c>
      <c r="S26" s="66">
        <v>15.922098028854601</v>
      </c>
      <c r="T26" s="66">
        <v>25.313593215292801</v>
      </c>
      <c r="U26" s="68">
        <v>-58.984030681249301</v>
      </c>
      <c r="V26" s="52"/>
      <c r="W26" s="52"/>
    </row>
    <row r="27" spans="1:23" ht="12" thickBot="1" x14ac:dyDescent="0.2">
      <c r="A27" s="48"/>
      <c r="B27" s="50" t="s">
        <v>25</v>
      </c>
      <c r="C27" s="51"/>
      <c r="D27" s="66">
        <v>324764.98879999999</v>
      </c>
      <c r="E27" s="66">
        <v>464130</v>
      </c>
      <c r="F27" s="67">
        <v>69.9728500204684</v>
      </c>
      <c r="G27" s="66">
        <v>285843.20380000002</v>
      </c>
      <c r="H27" s="67">
        <v>13.6164808127581</v>
      </c>
      <c r="I27" s="66">
        <v>98039.6734</v>
      </c>
      <c r="J27" s="67">
        <v>30.187882555399401</v>
      </c>
      <c r="K27" s="66">
        <v>79992.463499999998</v>
      </c>
      <c r="L27" s="67">
        <v>27.984735140307698</v>
      </c>
      <c r="M27" s="67">
        <v>0.225611377751855</v>
      </c>
      <c r="N27" s="66">
        <v>740631.02789999999</v>
      </c>
      <c r="O27" s="66">
        <v>44050613.282099999</v>
      </c>
      <c r="P27" s="66">
        <v>36980</v>
      </c>
      <c r="Q27" s="66">
        <v>43664</v>
      </c>
      <c r="R27" s="67">
        <v>-15.307805056797401</v>
      </c>
      <c r="S27" s="66">
        <v>8.7821792536506198</v>
      </c>
      <c r="T27" s="66">
        <v>9.5242313828325393</v>
      </c>
      <c r="U27" s="68">
        <v>-8.4495215566621198</v>
      </c>
      <c r="V27" s="52"/>
      <c r="W27" s="52"/>
    </row>
    <row r="28" spans="1:23" ht="12" thickBot="1" x14ac:dyDescent="0.2">
      <c r="A28" s="48"/>
      <c r="B28" s="50" t="s">
        <v>26</v>
      </c>
      <c r="C28" s="51"/>
      <c r="D28" s="66">
        <v>1208540.0900000001</v>
      </c>
      <c r="E28" s="66">
        <v>1785173</v>
      </c>
      <c r="F28" s="67">
        <v>67.698765889916601</v>
      </c>
      <c r="G28" s="66">
        <v>893662.0808</v>
      </c>
      <c r="H28" s="67">
        <v>35.234571989238198</v>
      </c>
      <c r="I28" s="66">
        <v>-97560.697700000004</v>
      </c>
      <c r="J28" s="67">
        <v>-8.07260747965754</v>
      </c>
      <c r="K28" s="66">
        <v>79000.123200000002</v>
      </c>
      <c r="L28" s="67">
        <v>8.8400442289416201</v>
      </c>
      <c r="M28" s="67">
        <v>-2.23494361461958</v>
      </c>
      <c r="N28" s="66">
        <v>2933111.4944000002</v>
      </c>
      <c r="O28" s="66">
        <v>150883167.5438</v>
      </c>
      <c r="P28" s="66">
        <v>54882</v>
      </c>
      <c r="Q28" s="66">
        <v>70262</v>
      </c>
      <c r="R28" s="67">
        <v>-21.889499302610201</v>
      </c>
      <c r="S28" s="66">
        <v>22.020700594001699</v>
      </c>
      <c r="T28" s="66">
        <v>24.544866419971001</v>
      </c>
      <c r="U28" s="68">
        <v>-11.4626953633658</v>
      </c>
      <c r="V28" s="52"/>
      <c r="W28" s="52"/>
    </row>
    <row r="29" spans="1:23" ht="12" thickBot="1" x14ac:dyDescent="0.2">
      <c r="A29" s="48"/>
      <c r="B29" s="50" t="s">
        <v>27</v>
      </c>
      <c r="C29" s="51"/>
      <c r="D29" s="66">
        <v>597700.55449999997</v>
      </c>
      <c r="E29" s="66">
        <v>871241</v>
      </c>
      <c r="F29" s="67">
        <v>68.603354812273494</v>
      </c>
      <c r="G29" s="66">
        <v>679085.66570000001</v>
      </c>
      <c r="H29" s="67">
        <v>-11.984513193355101</v>
      </c>
      <c r="I29" s="66">
        <v>112560.93120000001</v>
      </c>
      <c r="J29" s="67">
        <v>18.832328387943601</v>
      </c>
      <c r="K29" s="66">
        <v>117508.22169999999</v>
      </c>
      <c r="L29" s="67">
        <v>17.303887806094799</v>
      </c>
      <c r="M29" s="67">
        <v>-4.2101654066644997E-2</v>
      </c>
      <c r="N29" s="66">
        <v>1396463.5109999999</v>
      </c>
      <c r="O29" s="66">
        <v>109626604.8874</v>
      </c>
      <c r="P29" s="66">
        <v>99086</v>
      </c>
      <c r="Q29" s="66">
        <v>119186</v>
      </c>
      <c r="R29" s="67">
        <v>-16.864396825130498</v>
      </c>
      <c r="S29" s="66">
        <v>6.0321392981854096</v>
      </c>
      <c r="T29" s="66">
        <v>6.7018186406121503</v>
      </c>
      <c r="U29" s="68">
        <v>-11.101854737144301</v>
      </c>
      <c r="V29" s="52"/>
      <c r="W29" s="52"/>
    </row>
    <row r="30" spans="1:23" ht="12" thickBot="1" x14ac:dyDescent="0.2">
      <c r="A30" s="48"/>
      <c r="B30" s="50" t="s">
        <v>28</v>
      </c>
      <c r="C30" s="51"/>
      <c r="D30" s="66">
        <v>2479798.7829</v>
      </c>
      <c r="E30" s="66">
        <v>2955069</v>
      </c>
      <c r="F30" s="67">
        <v>83.916781059934607</v>
      </c>
      <c r="G30" s="66">
        <v>1431553.9383</v>
      </c>
      <c r="H30" s="67">
        <v>73.224264664788905</v>
      </c>
      <c r="I30" s="66">
        <v>242516.70699999999</v>
      </c>
      <c r="J30" s="67">
        <v>9.7796929602646596</v>
      </c>
      <c r="K30" s="66">
        <v>195972.2482</v>
      </c>
      <c r="L30" s="67">
        <v>13.6894770750113</v>
      </c>
      <c r="M30" s="67">
        <v>0.237505357148829</v>
      </c>
      <c r="N30" s="66">
        <v>5372721.0321000004</v>
      </c>
      <c r="O30" s="66">
        <v>194888478.16839999</v>
      </c>
      <c r="P30" s="66">
        <v>106101</v>
      </c>
      <c r="Q30" s="66">
        <v>119486</v>
      </c>
      <c r="R30" s="67">
        <v>-11.2021492057647</v>
      </c>
      <c r="S30" s="66">
        <v>23.3720585376198</v>
      </c>
      <c r="T30" s="66">
        <v>24.211390867549301</v>
      </c>
      <c r="U30" s="68">
        <v>-3.59117845173341</v>
      </c>
      <c r="V30" s="52"/>
      <c r="W30" s="52"/>
    </row>
    <row r="31" spans="1:23" ht="12" thickBot="1" x14ac:dyDescent="0.2">
      <c r="A31" s="48"/>
      <c r="B31" s="50" t="s">
        <v>29</v>
      </c>
      <c r="C31" s="51"/>
      <c r="D31" s="66">
        <v>896213.54909999995</v>
      </c>
      <c r="E31" s="66">
        <v>2028577</v>
      </c>
      <c r="F31" s="67">
        <v>44.179419814973798</v>
      </c>
      <c r="G31" s="66">
        <v>1239992.4638</v>
      </c>
      <c r="H31" s="67">
        <v>-27.724274520707802</v>
      </c>
      <c r="I31" s="66">
        <v>29239.554700000001</v>
      </c>
      <c r="J31" s="67">
        <v>3.2625655714938802</v>
      </c>
      <c r="K31" s="66">
        <v>-20608.3423</v>
      </c>
      <c r="L31" s="67">
        <v>-1.6619731894857701</v>
      </c>
      <c r="M31" s="67">
        <v>-2.4188212848153201</v>
      </c>
      <c r="N31" s="66">
        <v>5435463.6621000003</v>
      </c>
      <c r="O31" s="66">
        <v>175349209.5352</v>
      </c>
      <c r="P31" s="66">
        <v>36552</v>
      </c>
      <c r="Q31" s="66">
        <v>73500</v>
      </c>
      <c r="R31" s="67">
        <v>-50.269387755102002</v>
      </c>
      <c r="S31" s="66">
        <v>24.5188648801707</v>
      </c>
      <c r="T31" s="66">
        <v>61.758504938775502</v>
      </c>
      <c r="U31" s="68">
        <v>-151.88158277556201</v>
      </c>
      <c r="V31" s="52"/>
      <c r="W31" s="52"/>
    </row>
    <row r="32" spans="1:23" ht="12" thickBot="1" x14ac:dyDescent="0.2">
      <c r="A32" s="48"/>
      <c r="B32" s="50" t="s">
        <v>30</v>
      </c>
      <c r="C32" s="51"/>
      <c r="D32" s="66">
        <v>426908.25689999998</v>
      </c>
      <c r="E32" s="66">
        <v>618990</v>
      </c>
      <c r="F32" s="67">
        <v>68.968522415547895</v>
      </c>
      <c r="G32" s="66">
        <v>183229.06839999999</v>
      </c>
      <c r="H32" s="67">
        <v>132.99155566737599</v>
      </c>
      <c r="I32" s="66">
        <v>65888.740600000005</v>
      </c>
      <c r="J32" s="67">
        <v>15.433934466026001</v>
      </c>
      <c r="K32" s="66">
        <v>42832.633900000001</v>
      </c>
      <c r="L32" s="67">
        <v>23.376549514782099</v>
      </c>
      <c r="M32" s="67">
        <v>0.53828365432367198</v>
      </c>
      <c r="N32" s="66">
        <v>1164832.9911</v>
      </c>
      <c r="O32" s="66">
        <v>26504744.945099998</v>
      </c>
      <c r="P32" s="66">
        <v>36934</v>
      </c>
      <c r="Q32" s="66">
        <v>47878</v>
      </c>
      <c r="R32" s="67">
        <v>-22.858097664898299</v>
      </c>
      <c r="S32" s="66">
        <v>11.558679181783701</v>
      </c>
      <c r="T32" s="66">
        <v>15.412605668574299</v>
      </c>
      <c r="U32" s="68">
        <v>-33.342274027851701</v>
      </c>
      <c r="V32" s="52"/>
      <c r="W32" s="52"/>
    </row>
    <row r="33" spans="1:23" ht="12" thickBot="1" x14ac:dyDescent="0.2">
      <c r="A33" s="48"/>
      <c r="B33" s="50" t="s">
        <v>31</v>
      </c>
      <c r="C33" s="51"/>
      <c r="D33" s="69"/>
      <c r="E33" s="69"/>
      <c r="F33" s="69"/>
      <c r="G33" s="66">
        <v>138.2911</v>
      </c>
      <c r="H33" s="69"/>
      <c r="I33" s="69"/>
      <c r="J33" s="69"/>
      <c r="K33" s="66">
        <v>28.203099999999999</v>
      </c>
      <c r="L33" s="67">
        <v>20.394009448185798</v>
      </c>
      <c r="M33" s="69"/>
      <c r="N33" s="66">
        <v>12.6549</v>
      </c>
      <c r="O33" s="66">
        <v>4825.9174999999996</v>
      </c>
      <c r="P33" s="69"/>
      <c r="Q33" s="66">
        <v>1</v>
      </c>
      <c r="R33" s="69"/>
      <c r="S33" s="69"/>
      <c r="T33" s="66">
        <v>12.6549</v>
      </c>
      <c r="U33" s="70"/>
      <c r="V33" s="52"/>
      <c r="W33" s="52"/>
    </row>
    <row r="34" spans="1:23" ht="12" thickBot="1" x14ac:dyDescent="0.2">
      <c r="A34" s="48"/>
      <c r="B34" s="50" t="s">
        <v>36</v>
      </c>
      <c r="C34" s="5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2</v>
      </c>
      <c r="O34" s="66">
        <v>7</v>
      </c>
      <c r="P34" s="69"/>
      <c r="Q34" s="66">
        <v>2</v>
      </c>
      <c r="R34" s="69"/>
      <c r="S34" s="69"/>
      <c r="T34" s="66">
        <v>1</v>
      </c>
      <c r="U34" s="70"/>
      <c r="V34" s="52"/>
      <c r="W34" s="52"/>
    </row>
    <row r="35" spans="1:23" ht="12" thickBot="1" x14ac:dyDescent="0.2">
      <c r="A35" s="48"/>
      <c r="B35" s="50" t="s">
        <v>32</v>
      </c>
      <c r="C35" s="51"/>
      <c r="D35" s="66">
        <v>188721.9283</v>
      </c>
      <c r="E35" s="66">
        <v>287803</v>
      </c>
      <c r="F35" s="67">
        <v>65.5733012859491</v>
      </c>
      <c r="G35" s="66">
        <v>75677.282399999996</v>
      </c>
      <c r="H35" s="67">
        <v>149.37725340412101</v>
      </c>
      <c r="I35" s="66">
        <v>14953.1356</v>
      </c>
      <c r="J35" s="67">
        <v>7.9233694434437396</v>
      </c>
      <c r="K35" s="66">
        <v>9469.0504000000001</v>
      </c>
      <c r="L35" s="67">
        <v>12.512408082983701</v>
      </c>
      <c r="M35" s="67">
        <v>0.57915894079516195</v>
      </c>
      <c r="N35" s="66">
        <v>455505.2071</v>
      </c>
      <c r="O35" s="66">
        <v>27791730.374400001</v>
      </c>
      <c r="P35" s="66">
        <v>12507</v>
      </c>
      <c r="Q35" s="66">
        <v>17842</v>
      </c>
      <c r="R35" s="67">
        <v>-29.901356350185001</v>
      </c>
      <c r="S35" s="66">
        <v>15.089304253618</v>
      </c>
      <c r="T35" s="66">
        <v>14.9525433695774</v>
      </c>
      <c r="U35" s="68">
        <v>0.90634320669743096</v>
      </c>
      <c r="V35" s="52"/>
      <c r="W35" s="52"/>
    </row>
    <row r="36" spans="1:23" ht="12" customHeight="1" thickBot="1" x14ac:dyDescent="0.2">
      <c r="A36" s="48"/>
      <c r="B36" s="50" t="s">
        <v>37</v>
      </c>
      <c r="C36" s="51"/>
      <c r="D36" s="69"/>
      <c r="E36" s="66">
        <v>725494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48"/>
      <c r="B37" s="50" t="s">
        <v>38</v>
      </c>
      <c r="C37" s="51"/>
      <c r="D37" s="69"/>
      <c r="E37" s="66">
        <v>1415973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48"/>
      <c r="B38" s="50" t="s">
        <v>39</v>
      </c>
      <c r="C38" s="51"/>
      <c r="D38" s="69"/>
      <c r="E38" s="66">
        <v>756509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48"/>
      <c r="B39" s="50" t="s">
        <v>33</v>
      </c>
      <c r="C39" s="51"/>
      <c r="D39" s="66">
        <v>403057.2671</v>
      </c>
      <c r="E39" s="66">
        <v>502269</v>
      </c>
      <c r="F39" s="67">
        <v>80.247291212477805</v>
      </c>
      <c r="G39" s="66">
        <v>302223.93219999998</v>
      </c>
      <c r="H39" s="67">
        <v>33.363782333846601</v>
      </c>
      <c r="I39" s="66">
        <v>21432.175800000001</v>
      </c>
      <c r="J39" s="67">
        <v>5.31740215334775</v>
      </c>
      <c r="K39" s="66">
        <v>17106.5304</v>
      </c>
      <c r="L39" s="67">
        <v>5.66021700382072</v>
      </c>
      <c r="M39" s="67">
        <v>0.25286515142778498</v>
      </c>
      <c r="N39" s="66">
        <v>842110.26080000005</v>
      </c>
      <c r="O39" s="66">
        <v>46374382.818499997</v>
      </c>
      <c r="P39" s="66">
        <v>622</v>
      </c>
      <c r="Q39" s="66">
        <v>647</v>
      </c>
      <c r="R39" s="67">
        <v>-3.8639876352395599</v>
      </c>
      <c r="S39" s="66">
        <v>648.00203713826397</v>
      </c>
      <c r="T39" s="66">
        <v>678.59813554868595</v>
      </c>
      <c r="U39" s="68">
        <v>-4.7216052816041403</v>
      </c>
      <c r="V39" s="52"/>
      <c r="W39" s="52"/>
    </row>
    <row r="40" spans="1:23" ht="12" thickBot="1" x14ac:dyDescent="0.2">
      <c r="A40" s="48"/>
      <c r="B40" s="50" t="s">
        <v>34</v>
      </c>
      <c r="C40" s="51"/>
      <c r="D40" s="66">
        <v>856412.85640000005</v>
      </c>
      <c r="E40" s="66">
        <v>407059</v>
      </c>
      <c r="F40" s="67">
        <v>210.390350391467</v>
      </c>
      <c r="G40" s="66">
        <v>432547.4461</v>
      </c>
      <c r="H40" s="67">
        <v>97.992813070963606</v>
      </c>
      <c r="I40" s="66">
        <v>48206.144200000002</v>
      </c>
      <c r="J40" s="67">
        <v>5.62884406040311</v>
      </c>
      <c r="K40" s="66">
        <v>30836.6957</v>
      </c>
      <c r="L40" s="67">
        <v>7.1290897629923604</v>
      </c>
      <c r="M40" s="67">
        <v>0.56327204020111699</v>
      </c>
      <c r="N40" s="66">
        <v>2226679.5559999999</v>
      </c>
      <c r="O40" s="66">
        <v>88280988.303900003</v>
      </c>
      <c r="P40" s="66">
        <v>4363</v>
      </c>
      <c r="Q40" s="66">
        <v>6101</v>
      </c>
      <c r="R40" s="67">
        <v>-28.487133256843101</v>
      </c>
      <c r="S40" s="66">
        <v>196.28990520284199</v>
      </c>
      <c r="T40" s="66">
        <v>224.597065989182</v>
      </c>
      <c r="U40" s="68">
        <v>-14.421098607739401</v>
      </c>
      <c r="V40" s="52"/>
      <c r="W40" s="52"/>
    </row>
    <row r="41" spans="1:23" ht="12" thickBot="1" x14ac:dyDescent="0.2">
      <c r="A41" s="48"/>
      <c r="B41" s="50" t="s">
        <v>40</v>
      </c>
      <c r="C41" s="51"/>
      <c r="D41" s="69"/>
      <c r="E41" s="66">
        <v>229544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48"/>
      <c r="B42" s="50" t="s">
        <v>41</v>
      </c>
      <c r="C42" s="51"/>
      <c r="D42" s="69"/>
      <c r="E42" s="66">
        <v>113276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49"/>
      <c r="B43" s="50" t="s">
        <v>35</v>
      </c>
      <c r="C43" s="51"/>
      <c r="D43" s="71">
        <v>42800.904499999997</v>
      </c>
      <c r="E43" s="72"/>
      <c r="F43" s="72"/>
      <c r="G43" s="71">
        <v>19281.202600000001</v>
      </c>
      <c r="H43" s="73">
        <v>121.982546358389</v>
      </c>
      <c r="I43" s="71">
        <v>4527.2197999999999</v>
      </c>
      <c r="J43" s="73">
        <v>10.577392821219499</v>
      </c>
      <c r="K43" s="71">
        <v>1140.3611000000001</v>
      </c>
      <c r="L43" s="73">
        <v>5.9143670841361304</v>
      </c>
      <c r="M43" s="73">
        <v>2.9699879275082299</v>
      </c>
      <c r="N43" s="71">
        <v>67251.968200000003</v>
      </c>
      <c r="O43" s="71">
        <v>6273724.5642999997</v>
      </c>
      <c r="P43" s="71">
        <v>43</v>
      </c>
      <c r="Q43" s="71">
        <v>57</v>
      </c>
      <c r="R43" s="73">
        <v>-24.5614035087719</v>
      </c>
      <c r="S43" s="71">
        <v>995.36987209302299</v>
      </c>
      <c r="T43" s="71">
        <v>428.96602982456199</v>
      </c>
      <c r="U43" s="74">
        <v>56.903856360194098</v>
      </c>
      <c r="V43" s="52"/>
      <c r="W43" s="52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I27" sqref="I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56960</v>
      </c>
      <c r="D2" s="32">
        <v>663083.16654957295</v>
      </c>
      <c r="E2" s="32">
        <v>500320.60947777802</v>
      </c>
      <c r="F2" s="32">
        <v>162762.55707179499</v>
      </c>
      <c r="G2" s="32">
        <v>500320.60947777802</v>
      </c>
      <c r="H2" s="32">
        <v>0.24546326205014099</v>
      </c>
    </row>
    <row r="3" spans="1:8" ht="14.25" x14ac:dyDescent="0.2">
      <c r="A3" s="32">
        <v>2</v>
      </c>
      <c r="B3" s="33">
        <v>13</v>
      </c>
      <c r="C3" s="32">
        <v>13316.83</v>
      </c>
      <c r="D3" s="32">
        <v>139254.62501099799</v>
      </c>
      <c r="E3" s="32">
        <v>108180.924773754</v>
      </c>
      <c r="F3" s="32">
        <v>31073.7002372438</v>
      </c>
      <c r="G3" s="32">
        <v>108180.924773754</v>
      </c>
      <c r="H3" s="32">
        <v>0.223143039125557</v>
      </c>
    </row>
    <row r="4" spans="1:8" ht="14.25" x14ac:dyDescent="0.2">
      <c r="A4" s="32">
        <v>3</v>
      </c>
      <c r="B4" s="33">
        <v>14</v>
      </c>
      <c r="C4" s="32">
        <v>169282</v>
      </c>
      <c r="D4" s="32">
        <v>354298.05832649599</v>
      </c>
      <c r="E4" s="32">
        <v>266834.46398290602</v>
      </c>
      <c r="F4" s="32">
        <v>87463.594343589706</v>
      </c>
      <c r="G4" s="32">
        <v>266834.46398290602</v>
      </c>
      <c r="H4" s="32">
        <v>0.246864447286893</v>
      </c>
    </row>
    <row r="5" spans="1:8" ht="14.25" x14ac:dyDescent="0.2">
      <c r="A5" s="32">
        <v>4</v>
      </c>
      <c r="B5" s="33">
        <v>15</v>
      </c>
      <c r="C5" s="32">
        <v>6378</v>
      </c>
      <c r="D5" s="32">
        <v>115065.843842735</v>
      </c>
      <c r="E5" s="32">
        <v>88248.601997435893</v>
      </c>
      <c r="F5" s="32">
        <v>26817.241845299101</v>
      </c>
      <c r="G5" s="32">
        <v>88248.601997435893</v>
      </c>
      <c r="H5" s="32">
        <v>0.233059967664699</v>
      </c>
    </row>
    <row r="6" spans="1:8" ht="14.25" x14ac:dyDescent="0.2">
      <c r="A6" s="32">
        <v>5</v>
      </c>
      <c r="B6" s="33">
        <v>16</v>
      </c>
      <c r="C6" s="32">
        <v>7175</v>
      </c>
      <c r="D6" s="32">
        <v>421277.85065897403</v>
      </c>
      <c r="E6" s="32">
        <v>341365.88013760699</v>
      </c>
      <c r="F6" s="32">
        <v>79911.970521367504</v>
      </c>
      <c r="G6" s="32">
        <v>341365.88013760699</v>
      </c>
      <c r="H6" s="32">
        <v>0.18968946598157699</v>
      </c>
    </row>
    <row r="7" spans="1:8" ht="14.25" x14ac:dyDescent="0.2">
      <c r="A7" s="32">
        <v>6</v>
      </c>
      <c r="B7" s="33">
        <v>17</v>
      </c>
      <c r="C7" s="32">
        <v>25995</v>
      </c>
      <c r="D7" s="32">
        <v>402667.684009402</v>
      </c>
      <c r="E7" s="32">
        <v>293001.71620427398</v>
      </c>
      <c r="F7" s="32">
        <v>109665.96780512801</v>
      </c>
      <c r="G7" s="32">
        <v>293001.71620427398</v>
      </c>
      <c r="H7" s="32">
        <v>0.27234856970187798</v>
      </c>
    </row>
    <row r="8" spans="1:8" ht="14.25" x14ac:dyDescent="0.2">
      <c r="A8" s="32">
        <v>7</v>
      </c>
      <c r="B8" s="33">
        <v>18</v>
      </c>
      <c r="C8" s="32">
        <v>75536</v>
      </c>
      <c r="D8" s="32">
        <v>303643.293897436</v>
      </c>
      <c r="E8" s="32">
        <v>242120.69657521401</v>
      </c>
      <c r="F8" s="32">
        <v>61522.597322222202</v>
      </c>
      <c r="G8" s="32">
        <v>242120.69657521401</v>
      </c>
      <c r="H8" s="32">
        <v>0.20261470797706199</v>
      </c>
    </row>
    <row r="9" spans="1:8" ht="14.25" x14ac:dyDescent="0.2">
      <c r="A9" s="32">
        <v>8</v>
      </c>
      <c r="B9" s="33">
        <v>19</v>
      </c>
      <c r="C9" s="32">
        <v>26995</v>
      </c>
      <c r="D9" s="32">
        <v>207236.53623162399</v>
      </c>
      <c r="E9" s="32">
        <v>158046.771076923</v>
      </c>
      <c r="F9" s="32">
        <v>49189.765154700901</v>
      </c>
      <c r="G9" s="32">
        <v>158046.771076923</v>
      </c>
      <c r="H9" s="32">
        <v>0.23736048695449399</v>
      </c>
    </row>
    <row r="10" spans="1:8" ht="14.25" x14ac:dyDescent="0.2">
      <c r="A10" s="32">
        <v>9</v>
      </c>
      <c r="B10" s="33">
        <v>21</v>
      </c>
      <c r="C10" s="32">
        <v>400067</v>
      </c>
      <c r="D10" s="32">
        <v>1960546.4491999999</v>
      </c>
      <c r="E10" s="32">
        <v>1934024.3278999999</v>
      </c>
      <c r="F10" s="32">
        <v>26522.121299999999</v>
      </c>
      <c r="G10" s="32">
        <v>1934024.3278999999</v>
      </c>
      <c r="H10" s="32">
        <v>1.35279229476161E-2</v>
      </c>
    </row>
    <row r="11" spans="1:8" ht="14.25" x14ac:dyDescent="0.2">
      <c r="A11" s="32">
        <v>10</v>
      </c>
      <c r="B11" s="33">
        <v>22</v>
      </c>
      <c r="C11" s="32">
        <v>65144</v>
      </c>
      <c r="D11" s="32">
        <v>1099004.7618846199</v>
      </c>
      <c r="E11" s="32">
        <v>1039424.63775385</v>
      </c>
      <c r="F11" s="32">
        <v>59580.124130769203</v>
      </c>
      <c r="G11" s="32">
        <v>1039424.63775385</v>
      </c>
      <c r="H11" s="32">
        <v>5.4212798885965703E-2</v>
      </c>
    </row>
    <row r="12" spans="1:8" ht="14.25" x14ac:dyDescent="0.2">
      <c r="A12" s="32">
        <v>11</v>
      </c>
      <c r="B12" s="33">
        <v>23</v>
      </c>
      <c r="C12" s="32">
        <v>320414.06099999999</v>
      </c>
      <c r="D12" s="32">
        <v>2347958.3881683801</v>
      </c>
      <c r="E12" s="32">
        <v>1990733.0954187999</v>
      </c>
      <c r="F12" s="32">
        <v>357225.29274957301</v>
      </c>
      <c r="G12" s="32">
        <v>1990733.0954187999</v>
      </c>
      <c r="H12" s="32">
        <v>0.152142940245309</v>
      </c>
    </row>
    <row r="13" spans="1:8" ht="14.25" x14ac:dyDescent="0.2">
      <c r="A13" s="32">
        <v>12</v>
      </c>
      <c r="B13" s="33">
        <v>24</v>
      </c>
      <c r="C13" s="32">
        <v>23783.344000000001</v>
      </c>
      <c r="D13" s="32">
        <v>754610.87076837604</v>
      </c>
      <c r="E13" s="32">
        <v>670247.04628974397</v>
      </c>
      <c r="F13" s="32">
        <v>84363.824478632494</v>
      </c>
      <c r="G13" s="32">
        <v>670247.04628974397</v>
      </c>
      <c r="H13" s="32">
        <v>0.111797785781604</v>
      </c>
    </row>
    <row r="14" spans="1:8" ht="14.25" x14ac:dyDescent="0.2">
      <c r="A14" s="32">
        <v>13</v>
      </c>
      <c r="B14" s="33">
        <v>25</v>
      </c>
      <c r="C14" s="32">
        <v>78829</v>
      </c>
      <c r="D14" s="32">
        <v>1089814.9912</v>
      </c>
      <c r="E14" s="32">
        <v>1020519.6446</v>
      </c>
      <c r="F14" s="32">
        <v>69295.346600000004</v>
      </c>
      <c r="G14" s="32">
        <v>1020519.6446</v>
      </c>
      <c r="H14" s="32">
        <v>6.3584504855910107E-2</v>
      </c>
    </row>
    <row r="15" spans="1:8" ht="14.25" x14ac:dyDescent="0.2">
      <c r="A15" s="32">
        <v>14</v>
      </c>
      <c r="B15" s="33">
        <v>26</v>
      </c>
      <c r="C15" s="32">
        <v>66080</v>
      </c>
      <c r="D15" s="32">
        <v>410882.037089055</v>
      </c>
      <c r="E15" s="32">
        <v>366653.31861679099</v>
      </c>
      <c r="F15" s="32">
        <v>44228.718472263798</v>
      </c>
      <c r="G15" s="32">
        <v>366653.31861679099</v>
      </c>
      <c r="H15" s="32">
        <v>0.107643348893049</v>
      </c>
    </row>
    <row r="16" spans="1:8" ht="14.25" x14ac:dyDescent="0.2">
      <c r="A16" s="32">
        <v>15</v>
      </c>
      <c r="B16" s="33">
        <v>27</v>
      </c>
      <c r="C16" s="32">
        <v>254707.22500000001</v>
      </c>
      <c r="D16" s="32">
        <v>2410154.7969333301</v>
      </c>
      <c r="E16" s="32">
        <v>2201498.2962000002</v>
      </c>
      <c r="F16" s="32">
        <v>208656.500733333</v>
      </c>
      <c r="G16" s="32">
        <v>2201498.2962000002</v>
      </c>
      <c r="H16" s="32">
        <v>8.6573900148997296E-2</v>
      </c>
    </row>
    <row r="17" spans="1:8" ht="14.25" x14ac:dyDescent="0.2">
      <c r="A17" s="32">
        <v>16</v>
      </c>
      <c r="B17" s="33">
        <v>29</v>
      </c>
      <c r="C17" s="32">
        <v>344681</v>
      </c>
      <c r="D17" s="32">
        <v>3585532.5548957302</v>
      </c>
      <c r="E17" s="32">
        <v>3317604.2028256399</v>
      </c>
      <c r="F17" s="32">
        <v>267928.35207008501</v>
      </c>
      <c r="G17" s="32">
        <v>3317604.2028256399</v>
      </c>
      <c r="H17" s="32">
        <v>7.4724841559241501E-2</v>
      </c>
    </row>
    <row r="18" spans="1:8" ht="14.25" x14ac:dyDescent="0.2">
      <c r="A18" s="32">
        <v>17</v>
      </c>
      <c r="B18" s="33">
        <v>31</v>
      </c>
      <c r="C18" s="32">
        <v>81251.247000000003</v>
      </c>
      <c r="D18" s="32">
        <v>569111.75831775996</v>
      </c>
      <c r="E18" s="32">
        <v>483060.95092251</v>
      </c>
      <c r="F18" s="32">
        <v>86050.807395249096</v>
      </c>
      <c r="G18" s="32">
        <v>483060.95092251</v>
      </c>
      <c r="H18" s="32">
        <v>0.15120194959529101</v>
      </c>
    </row>
    <row r="19" spans="1:8" ht="14.25" x14ac:dyDescent="0.2">
      <c r="A19" s="32">
        <v>18</v>
      </c>
      <c r="B19" s="33">
        <v>32</v>
      </c>
      <c r="C19" s="32">
        <v>21952.241999999998</v>
      </c>
      <c r="D19" s="32">
        <v>394903.97070325998</v>
      </c>
      <c r="E19" s="32">
        <v>360303.66396790999</v>
      </c>
      <c r="F19" s="32">
        <v>34600.306735350299</v>
      </c>
      <c r="G19" s="32">
        <v>360303.66396790999</v>
      </c>
      <c r="H19" s="32">
        <v>8.7617014014148301E-2</v>
      </c>
    </row>
    <row r="20" spans="1:8" ht="14.25" x14ac:dyDescent="0.2">
      <c r="A20" s="32">
        <v>19</v>
      </c>
      <c r="B20" s="33">
        <v>33</v>
      </c>
      <c r="C20" s="32">
        <v>73969.046000000002</v>
      </c>
      <c r="D20" s="32">
        <v>726175.02232284204</v>
      </c>
      <c r="E20" s="32">
        <v>623881.35079496005</v>
      </c>
      <c r="F20" s="32">
        <v>102293.671527882</v>
      </c>
      <c r="G20" s="32">
        <v>623881.35079496005</v>
      </c>
      <c r="H20" s="32">
        <v>0.140866414271138</v>
      </c>
    </row>
    <row r="21" spans="1:8" ht="14.25" x14ac:dyDescent="0.2">
      <c r="A21" s="32">
        <v>20</v>
      </c>
      <c r="B21" s="33">
        <v>34</v>
      </c>
      <c r="C21" s="32">
        <v>50443.735000000001</v>
      </c>
      <c r="D21" s="32">
        <v>324764.93077642401</v>
      </c>
      <c r="E21" s="32">
        <v>226725.316094265</v>
      </c>
      <c r="F21" s="32">
        <v>98039.614682158703</v>
      </c>
      <c r="G21" s="32">
        <v>226725.316094265</v>
      </c>
      <c r="H21" s="32">
        <v>0.30187869868761003</v>
      </c>
    </row>
    <row r="22" spans="1:8" ht="14.25" x14ac:dyDescent="0.2">
      <c r="A22" s="32">
        <v>21</v>
      </c>
      <c r="B22" s="33">
        <v>35</v>
      </c>
      <c r="C22" s="32">
        <v>58204.673999999999</v>
      </c>
      <c r="D22" s="32">
        <v>1208540.0900646001</v>
      </c>
      <c r="E22" s="32">
        <v>1306100.78213363</v>
      </c>
      <c r="F22" s="32">
        <v>-97560.692069026496</v>
      </c>
      <c r="G22" s="32">
        <v>1306100.78213363</v>
      </c>
      <c r="H22" s="32">
        <v>-8.0726070132941599E-2</v>
      </c>
    </row>
    <row r="23" spans="1:8" ht="14.25" x14ac:dyDescent="0.2">
      <c r="A23" s="32">
        <v>22</v>
      </c>
      <c r="B23" s="33">
        <v>36</v>
      </c>
      <c r="C23" s="32">
        <v>122241.804</v>
      </c>
      <c r="D23" s="32">
        <v>597700.55311061896</v>
      </c>
      <c r="E23" s="32">
        <v>485139.60509495402</v>
      </c>
      <c r="F23" s="32">
        <v>112560.948015666</v>
      </c>
      <c r="G23" s="32">
        <v>485139.60509495402</v>
      </c>
      <c r="H23" s="32">
        <v>0.18832331245113201</v>
      </c>
    </row>
    <row r="24" spans="1:8" ht="14.25" x14ac:dyDescent="0.2">
      <c r="A24" s="32">
        <v>23</v>
      </c>
      <c r="B24" s="33">
        <v>37</v>
      </c>
      <c r="C24" s="32">
        <v>222879.198</v>
      </c>
      <c r="D24" s="32">
        <v>2479798.7648495599</v>
      </c>
      <c r="E24" s="32">
        <v>2237282.0240624002</v>
      </c>
      <c r="F24" s="32">
        <v>242516.74078715799</v>
      </c>
      <c r="G24" s="32">
        <v>2237282.0240624002</v>
      </c>
      <c r="H24" s="32">
        <v>9.7796943939469402E-2</v>
      </c>
    </row>
    <row r="25" spans="1:8" ht="14.25" x14ac:dyDescent="0.2">
      <c r="A25" s="32">
        <v>24</v>
      </c>
      <c r="B25" s="33">
        <v>38</v>
      </c>
      <c r="C25" s="32">
        <v>272470.32500000001</v>
      </c>
      <c r="D25" s="32">
        <v>896213.52721504401</v>
      </c>
      <c r="E25" s="32">
        <v>866974.04310353997</v>
      </c>
      <c r="F25" s="32">
        <v>29239.4841115044</v>
      </c>
      <c r="G25" s="32">
        <v>866974.04310353997</v>
      </c>
      <c r="H25" s="32">
        <v>3.26255777486033E-2</v>
      </c>
    </row>
    <row r="26" spans="1:8" ht="14.25" x14ac:dyDescent="0.2">
      <c r="A26" s="32">
        <v>25</v>
      </c>
      <c r="B26" s="33">
        <v>39</v>
      </c>
      <c r="C26" s="32">
        <v>119262.836</v>
      </c>
      <c r="D26" s="32">
        <v>426908.21809726901</v>
      </c>
      <c r="E26" s="32">
        <v>361019.54504489602</v>
      </c>
      <c r="F26" s="32">
        <v>65888.673052373502</v>
      </c>
      <c r="G26" s="32">
        <v>361019.54504489602</v>
      </c>
      <c r="H26" s="32">
        <v>0.15433920046336699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/>
      <c r="B28" s="33">
        <v>41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</row>
    <row r="29" spans="1:8" ht="14.25" x14ac:dyDescent="0.2">
      <c r="A29" s="32">
        <v>26</v>
      </c>
      <c r="B29" s="33">
        <v>42</v>
      </c>
      <c r="C29" s="32">
        <v>11919.804</v>
      </c>
      <c r="D29" s="32">
        <v>188721.9276</v>
      </c>
      <c r="E29" s="32">
        <v>173768.80050000001</v>
      </c>
      <c r="F29" s="32">
        <v>14953.1271</v>
      </c>
      <c r="G29" s="32">
        <v>173768.80050000001</v>
      </c>
      <c r="H29" s="32">
        <v>7.9233649688516594E-2</v>
      </c>
    </row>
    <row r="30" spans="1:8" ht="14.25" x14ac:dyDescent="0.2">
      <c r="A30" s="32">
        <v>27</v>
      </c>
      <c r="B30" s="33">
        <v>75</v>
      </c>
      <c r="C30" s="32">
        <v>635</v>
      </c>
      <c r="D30" s="32">
        <v>403057.264957265</v>
      </c>
      <c r="E30" s="32">
        <v>381625.08974358998</v>
      </c>
      <c r="F30" s="32">
        <v>21432.1752136752</v>
      </c>
      <c r="G30" s="32">
        <v>381625.08974358998</v>
      </c>
      <c r="H30" s="32">
        <v>5.3174020361467997E-2</v>
      </c>
    </row>
    <row r="31" spans="1:8" ht="14.25" x14ac:dyDescent="0.2">
      <c r="A31" s="32">
        <v>28</v>
      </c>
      <c r="B31" s="33">
        <v>76</v>
      </c>
      <c r="C31" s="33">
        <v>4667</v>
      </c>
      <c r="D31" s="33">
        <v>856412.84235042694</v>
      </c>
      <c r="E31" s="33">
        <v>808206.71192478598</v>
      </c>
      <c r="F31" s="33">
        <v>48206.130425641</v>
      </c>
      <c r="G31" s="33">
        <v>808206.71192478598</v>
      </c>
      <c r="H31" s="33">
        <v>5.6288425443667099E-2</v>
      </c>
    </row>
    <row r="32" spans="1:8" ht="14.25" x14ac:dyDescent="0.2">
      <c r="A32" s="32">
        <v>29</v>
      </c>
      <c r="B32" s="33">
        <v>99</v>
      </c>
      <c r="C32" s="33">
        <v>44</v>
      </c>
      <c r="D32" s="33">
        <v>42800.904772710099</v>
      </c>
      <c r="E32" s="33">
        <v>38273.684819605201</v>
      </c>
      <c r="F32" s="33">
        <v>4527.21995310491</v>
      </c>
      <c r="G32" s="33">
        <v>38273.684819605201</v>
      </c>
      <c r="H32" s="33">
        <v>0.10577393111538801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2014-06-03T00:46:20Z</dcterms:modified>
</cp:coreProperties>
</file>