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37" i="2" l="1"/>
  <c r="F38" i="2"/>
  <c r="F33" i="2"/>
  <c r="F34" i="2"/>
  <c r="E37" i="2"/>
  <c r="K37" i="2" s="1"/>
  <c r="E38" i="2"/>
  <c r="E34" i="2"/>
  <c r="E33" i="2"/>
  <c r="F39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39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3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39" i="2"/>
  <c r="L39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39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<sst xmlns="http://schemas.openxmlformats.org/spreadsheetml/2006/main" count="114" uniqueCount="71">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</sst>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>
      <alignment vertical="center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6" sqref="K16"/>
    </sheetView>
  </sheetViews>
  <sheetFormatPr defaultRowHeight="11.25" x14ac:dyDescent="0.1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 x14ac:dyDescent="0.15">
      <c r="A2" s="11" t="s">
        <v>3</v>
      </c>
      <c r="B2" s="12"/>
      <c r="C2" s="36" t="s">
        <v>4</v>
      </c>
      <c r="D2" s="36"/>
      <c r="E2" s="13"/>
      <c r="F2" s="24"/>
      <c r="G2" s="14"/>
      <c r="H2" s="24"/>
      <c r="I2" s="20"/>
      <c r="J2" s="21"/>
      <c r="K2" s="22"/>
      <c r="L2" s="22"/>
    </row>
    <row r="3" spans="1:12" x14ac:dyDescent="0.15">
      <c r="A3" s="37" t="s">
        <v>5</v>
      </c>
      <c r="B3" s="37"/>
      <c r="C3" s="37"/>
      <c r="D3" s="37"/>
      <c r="E3" s="15">
        <f>RA!D7</f>
        <v>14365238.9405</v>
      </c>
      <c r="F3" s="25">
        <f>RA!I7</f>
        <v>1656111.0866</v>
      </c>
      <c r="G3" s="16">
        <f>E3-F3</f>
        <v>12709127.8539</v>
      </c>
      <c r="H3" s="27">
        <f>RA!J7</f>
        <v>11.5286010449218</v>
      </c>
      <c r="I3" s="20">
        <f>SUM(I4:I39)</f>
        <v>14365242.191340478</v>
      </c>
      <c r="J3" s="21">
        <f>SUM(J4:J39)</f>
        <v>12709127.830196295</v>
      </c>
      <c r="K3" s="22">
        <f>E3-I3</f>
        <v>-3.2508404776453972</v>
      </c>
      <c r="L3" s="22">
        <f>G3-J3</f>
        <v>2.370370551943779E-2</v>
      </c>
    </row>
    <row r="4" spans="1:12" x14ac:dyDescent="0.15">
      <c r="A4" s="38">
        <f>RA!A8</f>
        <v>41793</v>
      </c>
      <c r="B4" s="12">
        <v>12</v>
      </c>
      <c r="C4" s="35" t="s">
        <v>6</v>
      </c>
      <c r="D4" s="35"/>
      <c r="E4" s="15">
        <f>VLOOKUP(C4,RA!B8:D39,3,0)</f>
        <v>550166.11699999997</v>
      </c>
      <c r="F4" s="25">
        <f>VLOOKUP(C4,RA!B8:I43,8,0)</f>
        <v>137907.98920000001</v>
      </c>
      <c r="G4" s="16">
        <f t="shared" ref="G4:G39" si="0">E4-F4</f>
        <v>412258.12779999996</v>
      </c>
      <c r="H4" s="27">
        <f>RA!J8</f>
        <v>25.0666089638523</v>
      </c>
      <c r="I4" s="20">
        <f>VLOOKUP(B4,RMS!B:D,3,FALSE)</f>
        <v>550166.58132478595</v>
      </c>
      <c r="J4" s="21">
        <f>VLOOKUP(B4,RMS!B:E,4,FALSE)</f>
        <v>412258.13240085501</v>
      </c>
      <c r="K4" s="22">
        <f t="shared" ref="K4:K39" si="1">E4-I4</f>
        <v>-0.46432478597853333</v>
      </c>
      <c r="L4" s="22">
        <f t="shared" ref="L4:L39" si="2">G4-J4</f>
        <v>-4.6008550561964512E-3</v>
      </c>
    </row>
    <row r="5" spans="1:12" x14ac:dyDescent="0.15">
      <c r="A5" s="38"/>
      <c r="B5" s="12">
        <v>13</v>
      </c>
      <c r="C5" s="35" t="s">
        <v>7</v>
      </c>
      <c r="D5" s="35"/>
      <c r="E5" s="15">
        <f>VLOOKUP(C5,RA!B8:D40,3,0)</f>
        <v>70653.772400000002</v>
      </c>
      <c r="F5" s="25">
        <f>VLOOKUP(C5,RA!B9:I44,8,0)</f>
        <v>16371.167799999999</v>
      </c>
      <c r="G5" s="16">
        <f t="shared" si="0"/>
        <v>54282.604600000006</v>
      </c>
      <c r="H5" s="27">
        <f>RA!J9</f>
        <v>23.1709748027552</v>
      </c>
      <c r="I5" s="20">
        <f>VLOOKUP(B5,RMS!B:D,3,FALSE)</f>
        <v>70653.787255812698</v>
      </c>
      <c r="J5" s="21">
        <f>VLOOKUP(B5,RMS!B:E,4,FALSE)</f>
        <v>54282.602245889102</v>
      </c>
      <c r="K5" s="22">
        <f t="shared" si="1"/>
        <v>-1.4855812696623616E-2</v>
      </c>
      <c r="L5" s="22">
        <f t="shared" si="2"/>
        <v>2.3541109039797448E-3</v>
      </c>
    </row>
    <row r="6" spans="1:12" x14ac:dyDescent="0.15">
      <c r="A6" s="38"/>
      <c r="B6" s="12">
        <v>14</v>
      </c>
      <c r="C6" s="35" t="s">
        <v>8</v>
      </c>
      <c r="D6" s="35"/>
      <c r="E6" s="15">
        <f>VLOOKUP(C6,RA!B10:D41,3,0)</f>
        <v>124192.69899999999</v>
      </c>
      <c r="F6" s="25">
        <f>VLOOKUP(C6,RA!B10:I45,8,0)</f>
        <v>32875.108800000002</v>
      </c>
      <c r="G6" s="16">
        <f t="shared" si="0"/>
        <v>91317.590199999991</v>
      </c>
      <c r="H6" s="27">
        <f>RA!J10</f>
        <v>26.471047867314699</v>
      </c>
      <c r="I6" s="20">
        <f>VLOOKUP(B6,RMS!B:D,3,FALSE)</f>
        <v>124194.59360427401</v>
      </c>
      <c r="J6" s="21">
        <f>VLOOKUP(B6,RMS!B:E,4,FALSE)</f>
        <v>91317.590527350403</v>
      </c>
      <c r="K6" s="22">
        <f t="shared" si="1"/>
        <v>-1.8946042740135454</v>
      </c>
      <c r="L6" s="22">
        <f t="shared" si="2"/>
        <v>-3.2735041168052703E-4</v>
      </c>
    </row>
    <row r="7" spans="1:12" x14ac:dyDescent="0.15">
      <c r="A7" s="38"/>
      <c r="B7" s="12">
        <v>15</v>
      </c>
      <c r="C7" s="35" t="s">
        <v>9</v>
      </c>
      <c r="D7" s="35"/>
      <c r="E7" s="15">
        <f>VLOOKUP(C7,RA!B10:D42,3,0)</f>
        <v>95991.341100000005</v>
      </c>
      <c r="F7" s="25">
        <f>VLOOKUP(C7,RA!B11:I46,8,0)</f>
        <v>23542.559300000001</v>
      </c>
      <c r="G7" s="16">
        <f t="shared" si="0"/>
        <v>72448.781799999997</v>
      </c>
      <c r="H7" s="27">
        <f>RA!J11</f>
        <v>24.52571141336</v>
      </c>
      <c r="I7" s="20">
        <f>VLOOKUP(B7,RMS!B:D,3,FALSE)</f>
        <v>95991.345087179507</v>
      </c>
      <c r="J7" s="21">
        <f>VLOOKUP(B7,RMS!B:E,4,FALSE)</f>
        <v>72448.782019658101</v>
      </c>
      <c r="K7" s="22">
        <f t="shared" si="1"/>
        <v>-3.9871795015642419E-3</v>
      </c>
      <c r="L7" s="22">
        <f t="shared" si="2"/>
        <v>-2.1965810446999967E-4</v>
      </c>
    </row>
    <row r="8" spans="1:12" x14ac:dyDescent="0.15">
      <c r="A8" s="38"/>
      <c r="B8" s="12">
        <v>16</v>
      </c>
      <c r="C8" s="35" t="s">
        <v>10</v>
      </c>
      <c r="D8" s="35"/>
      <c r="E8" s="15">
        <f>VLOOKUP(C8,RA!B12:D43,3,0)</f>
        <v>355261.2819</v>
      </c>
      <c r="F8" s="25">
        <f>VLOOKUP(C8,RA!B12:I47,8,0)</f>
        <v>72736.585399999996</v>
      </c>
      <c r="G8" s="16">
        <f t="shared" si="0"/>
        <v>282524.69650000002</v>
      </c>
      <c r="H8" s="27">
        <f>RA!J12</f>
        <v>20.474109931426199</v>
      </c>
      <c r="I8" s="20">
        <f>VLOOKUP(B8,RMS!B:D,3,FALSE)</f>
        <v>355261.28642905998</v>
      </c>
      <c r="J8" s="21">
        <f>VLOOKUP(B8,RMS!B:E,4,FALSE)</f>
        <v>282524.69602734997</v>
      </c>
      <c r="K8" s="22">
        <f t="shared" si="1"/>
        <v>-4.5290599809959531E-3</v>
      </c>
      <c r="L8" s="22">
        <f t="shared" si="2"/>
        <v>4.7265004832297564E-4</v>
      </c>
    </row>
    <row r="9" spans="1:12" x14ac:dyDescent="0.15">
      <c r="A9" s="38"/>
      <c r="B9" s="12">
        <v>17</v>
      </c>
      <c r="C9" s="35" t="s">
        <v>11</v>
      </c>
      <c r="D9" s="35"/>
      <c r="E9" s="15">
        <f>VLOOKUP(C9,RA!B12:D44,3,0)</f>
        <v>293188.48680000001</v>
      </c>
      <c r="F9" s="25">
        <f>VLOOKUP(C9,RA!B13:I48,8,0)</f>
        <v>80041.753800000006</v>
      </c>
      <c r="G9" s="16">
        <f t="shared" si="0"/>
        <v>213146.73300000001</v>
      </c>
      <c r="H9" s="27">
        <f>RA!J13</f>
        <v>27.3004423446549</v>
      </c>
      <c r="I9" s="20">
        <f>VLOOKUP(B9,RMS!B:D,3,FALSE)</f>
        <v>293188.64790256397</v>
      </c>
      <c r="J9" s="21">
        <f>VLOOKUP(B9,RMS!B:E,4,FALSE)</f>
        <v>213146.73284188</v>
      </c>
      <c r="K9" s="22">
        <f t="shared" si="1"/>
        <v>-0.16110256395768374</v>
      </c>
      <c r="L9" s="22">
        <f t="shared" si="2"/>
        <v>1.5812000492587686E-4</v>
      </c>
    </row>
    <row r="10" spans="1:12" x14ac:dyDescent="0.15">
      <c r="A10" s="38"/>
      <c r="B10" s="12">
        <v>18</v>
      </c>
      <c r="C10" s="35" t="s">
        <v>12</v>
      </c>
      <c r="D10" s="35"/>
      <c r="E10" s="15">
        <f>VLOOKUP(C10,RA!B14:D45,3,0)</f>
        <v>177844.1219</v>
      </c>
      <c r="F10" s="25">
        <f>VLOOKUP(C10,RA!B14:I49,8,0)</f>
        <v>36383.457399999999</v>
      </c>
      <c r="G10" s="16">
        <f t="shared" si="0"/>
        <v>141460.66450000001</v>
      </c>
      <c r="H10" s="27">
        <f>RA!J14</f>
        <v>20.458060132264599</v>
      </c>
      <c r="I10" s="20">
        <f>VLOOKUP(B10,RMS!B:D,3,FALSE)</f>
        <v>177844.10802307699</v>
      </c>
      <c r="J10" s="21">
        <f>VLOOKUP(B10,RMS!B:E,4,FALSE)</f>
        <v>141460.664188889</v>
      </c>
      <c r="K10" s="22">
        <f t="shared" si="1"/>
        <v>1.387692301068455E-2</v>
      </c>
      <c r="L10" s="22">
        <f t="shared" si="2"/>
        <v>3.1111101270653307E-4</v>
      </c>
    </row>
    <row r="11" spans="1:12" x14ac:dyDescent="0.15">
      <c r="A11" s="38"/>
      <c r="B11" s="12">
        <v>19</v>
      </c>
      <c r="C11" s="35" t="s">
        <v>13</v>
      </c>
      <c r="D11" s="35"/>
      <c r="E11" s="15">
        <f>VLOOKUP(C11,RA!B14:D46,3,0)</f>
        <v>136621.7598</v>
      </c>
      <c r="F11" s="25">
        <f>VLOOKUP(C11,RA!B15:I50,8,0)</f>
        <v>33246.653599999998</v>
      </c>
      <c r="G11" s="16">
        <f t="shared" si="0"/>
        <v>103375.10620000001</v>
      </c>
      <c r="H11" s="27">
        <f>RA!J15</f>
        <v>24.334815807283999</v>
      </c>
      <c r="I11" s="20">
        <f>VLOOKUP(B11,RMS!B:D,3,FALSE)</f>
        <v>136621.830845299</v>
      </c>
      <c r="J11" s="21">
        <f>VLOOKUP(B11,RMS!B:E,4,FALSE)</f>
        <v>103375.106607692</v>
      </c>
      <c r="K11" s="22">
        <f t="shared" si="1"/>
        <v>-7.1045299002435058E-2</v>
      </c>
      <c r="L11" s="22">
        <f t="shared" si="2"/>
        <v>-4.076919867657125E-4</v>
      </c>
    </row>
    <row r="12" spans="1:12" x14ac:dyDescent="0.15">
      <c r="A12" s="38"/>
      <c r="B12" s="12">
        <v>21</v>
      </c>
      <c r="C12" s="35" t="s">
        <v>14</v>
      </c>
      <c r="D12" s="35"/>
      <c r="E12" s="15">
        <f>VLOOKUP(C12,RA!B16:D47,3,0)</f>
        <v>837294.37600000005</v>
      </c>
      <c r="F12" s="25">
        <f>VLOOKUP(C12,RA!B16:I51,8,0)</f>
        <v>1163.0639000000001</v>
      </c>
      <c r="G12" s="16">
        <f t="shared" si="0"/>
        <v>836131.3121000001</v>
      </c>
      <c r="H12" s="27">
        <f>RA!J16</f>
        <v>0.13890740620476799</v>
      </c>
      <c r="I12" s="20">
        <f>VLOOKUP(B12,RMS!B:D,3,FALSE)</f>
        <v>837294.27139999997</v>
      </c>
      <c r="J12" s="21">
        <f>VLOOKUP(B12,RMS!B:E,4,FALSE)</f>
        <v>836131.31209999998</v>
      </c>
      <c r="K12" s="22">
        <f t="shared" si="1"/>
        <v>0.10460000007878989</v>
      </c>
      <c r="L12" s="22">
        <f t="shared" si="2"/>
        <v>0</v>
      </c>
    </row>
    <row r="13" spans="1:12" x14ac:dyDescent="0.15">
      <c r="A13" s="38"/>
      <c r="B13" s="12">
        <v>22</v>
      </c>
      <c r="C13" s="35" t="s">
        <v>15</v>
      </c>
      <c r="D13" s="35"/>
      <c r="E13" s="15">
        <f>VLOOKUP(C13,RA!B16:D48,3,0)</f>
        <v>452738.87579999998</v>
      </c>
      <c r="F13" s="25">
        <f>VLOOKUP(C13,RA!B17:I52,8,0)</f>
        <v>44180.056700000001</v>
      </c>
      <c r="G13" s="16">
        <f t="shared" si="0"/>
        <v>408558.81909999996</v>
      </c>
      <c r="H13" s="27">
        <f>RA!J17</f>
        <v>9.7583969615891295</v>
      </c>
      <c r="I13" s="20">
        <f>VLOOKUP(B13,RMS!B:D,3,FALSE)</f>
        <v>452738.94501709403</v>
      </c>
      <c r="J13" s="21">
        <f>VLOOKUP(B13,RMS!B:E,4,FALSE)</f>
        <v>408558.819781197</v>
      </c>
      <c r="K13" s="22">
        <f t="shared" si="1"/>
        <v>-6.921709404559806E-2</v>
      </c>
      <c r="L13" s="22">
        <f t="shared" si="2"/>
        <v>-6.811970379203558E-4</v>
      </c>
    </row>
    <row r="14" spans="1:12" x14ac:dyDescent="0.15">
      <c r="A14" s="38"/>
      <c r="B14" s="12">
        <v>23</v>
      </c>
      <c r="C14" s="35" t="s">
        <v>16</v>
      </c>
      <c r="D14" s="35"/>
      <c r="E14" s="15">
        <f>VLOOKUP(C14,RA!B18:D49,3,0)</f>
        <v>1310996.649</v>
      </c>
      <c r="F14" s="25">
        <f>VLOOKUP(C14,RA!B18:I53,8,0)</f>
        <v>196345.38810000001</v>
      </c>
      <c r="G14" s="16">
        <f t="shared" si="0"/>
        <v>1114651.2608999999</v>
      </c>
      <c r="H14" s="27">
        <f>RA!J18</f>
        <v>14.9768032015771</v>
      </c>
      <c r="I14" s="20">
        <f>VLOOKUP(B14,RMS!B:D,3,FALSE)</f>
        <v>1310996.8919957301</v>
      </c>
      <c r="J14" s="21">
        <f>VLOOKUP(B14,RMS!B:E,4,FALSE)</f>
        <v>1114651.16874786</v>
      </c>
      <c r="K14" s="22">
        <f t="shared" si="1"/>
        <v>-0.24299573013558984</v>
      </c>
      <c r="L14" s="22">
        <f t="shared" si="2"/>
        <v>9.2152139870449901E-2</v>
      </c>
    </row>
    <row r="15" spans="1:12" x14ac:dyDescent="0.15">
      <c r="A15" s="38"/>
      <c r="B15" s="12">
        <v>24</v>
      </c>
      <c r="C15" s="35" t="s">
        <v>17</v>
      </c>
      <c r="D15" s="35"/>
      <c r="E15" s="15">
        <f>VLOOKUP(C15,RA!B18:D50,3,0)</f>
        <v>441973.70069999999</v>
      </c>
      <c r="F15" s="25">
        <f>VLOOKUP(C15,RA!B19:I54,8,0)</f>
        <v>44230.895100000002</v>
      </c>
      <c r="G15" s="16">
        <f t="shared" si="0"/>
        <v>397742.80559999996</v>
      </c>
      <c r="H15" s="27">
        <f>RA!J19</f>
        <v>10.0075852997468</v>
      </c>
      <c r="I15" s="20">
        <f>VLOOKUP(B15,RMS!B:D,3,FALSE)</f>
        <v>441973.70141111099</v>
      </c>
      <c r="J15" s="21">
        <f>VLOOKUP(B15,RMS!B:E,4,FALSE)</f>
        <v>397742.80572991498</v>
      </c>
      <c r="K15" s="22">
        <f t="shared" si="1"/>
        <v>-7.1111100260168314E-4</v>
      </c>
      <c r="L15" s="22">
        <f t="shared" si="2"/>
        <v>-1.2991501716896892E-4</v>
      </c>
    </row>
    <row r="16" spans="1:12" x14ac:dyDescent="0.15">
      <c r="A16" s="38"/>
      <c r="B16" s="12">
        <v>25</v>
      </c>
      <c r="C16" s="35" t="s">
        <v>18</v>
      </c>
      <c r="D16" s="35"/>
      <c r="E16" s="15">
        <f>VLOOKUP(C16,RA!B20:D51,3,0)</f>
        <v>708102.14379999996</v>
      </c>
      <c r="F16" s="25">
        <f>VLOOKUP(C16,RA!B20:I55,8,0)</f>
        <v>51286.963000000003</v>
      </c>
      <c r="G16" s="16">
        <f t="shared" si="0"/>
        <v>656815.18079999997</v>
      </c>
      <c r="H16" s="27">
        <f>RA!J20</f>
        <v>7.2428763913593999</v>
      </c>
      <c r="I16" s="20">
        <f>VLOOKUP(B16,RMS!B:D,3,FALSE)</f>
        <v>708102.1875</v>
      </c>
      <c r="J16" s="21">
        <f>VLOOKUP(B16,RMS!B:E,4,FALSE)</f>
        <v>656815.18079999997</v>
      </c>
      <c r="K16" s="22">
        <f t="shared" si="1"/>
        <v>-4.370000003837049E-2</v>
      </c>
      <c r="L16" s="22">
        <f t="shared" si="2"/>
        <v>0</v>
      </c>
    </row>
    <row r="17" spans="1:12" x14ac:dyDescent="0.15">
      <c r="A17" s="38"/>
      <c r="B17" s="12">
        <v>26</v>
      </c>
      <c r="C17" s="35" t="s">
        <v>19</v>
      </c>
      <c r="D17" s="35"/>
      <c r="E17" s="15">
        <f>VLOOKUP(C17,RA!B20:D52,3,0)</f>
        <v>279394.33490000002</v>
      </c>
      <c r="F17" s="25">
        <f>VLOOKUP(C17,RA!B21:I56,8,0)</f>
        <v>28280.436300000001</v>
      </c>
      <c r="G17" s="16">
        <f t="shared" si="0"/>
        <v>251113.89860000001</v>
      </c>
      <c r="H17" s="27">
        <f>RA!J21</f>
        <v>10.1220507245152</v>
      </c>
      <c r="I17" s="20">
        <f>VLOOKUP(B17,RMS!B:D,3,FALSE)</f>
        <v>279394.15273713798</v>
      </c>
      <c r="J17" s="21">
        <f>VLOOKUP(B17,RMS!B:E,4,FALSE)</f>
        <v>251113.89857785299</v>
      </c>
      <c r="K17" s="22">
        <f t="shared" si="1"/>
        <v>0.18216286203823984</v>
      </c>
      <c r="L17" s="22">
        <f t="shared" si="2"/>
        <v>2.214702544733882E-5</v>
      </c>
    </row>
    <row r="18" spans="1:12" x14ac:dyDescent="0.15">
      <c r="A18" s="38"/>
      <c r="B18" s="12">
        <v>27</v>
      </c>
      <c r="C18" s="35" t="s">
        <v>20</v>
      </c>
      <c r="D18" s="35"/>
      <c r="E18" s="15">
        <f>VLOOKUP(C18,RA!B22:D53,3,0)</f>
        <v>1059255.3481999999</v>
      </c>
      <c r="F18" s="25">
        <f>VLOOKUP(C18,RA!B22:I57,8,0)</f>
        <v>131539.24979999999</v>
      </c>
      <c r="G18" s="16">
        <f t="shared" si="0"/>
        <v>927716.0983999999</v>
      </c>
      <c r="H18" s="27">
        <f>RA!J22</f>
        <v>12.418086915824899</v>
      </c>
      <c r="I18" s="20">
        <f>VLOOKUP(B18,RMS!B:D,3,FALSE)</f>
        <v>1059255.3209333301</v>
      </c>
      <c r="J18" s="21">
        <f>VLOOKUP(B18,RMS!B:E,4,FALSE)</f>
        <v>927716.1004</v>
      </c>
      <c r="K18" s="22">
        <f t="shared" si="1"/>
        <v>2.7266669785603881E-2</v>
      </c>
      <c r="L18" s="22">
        <f t="shared" si="2"/>
        <v>-2.0000000949949026E-3</v>
      </c>
    </row>
    <row r="19" spans="1:12" x14ac:dyDescent="0.15">
      <c r="A19" s="38"/>
      <c r="B19" s="12">
        <v>29</v>
      </c>
      <c r="C19" s="35" t="s">
        <v>21</v>
      </c>
      <c r="D19" s="35"/>
      <c r="E19" s="15">
        <f>VLOOKUP(C19,RA!B22:D54,3,0)</f>
        <v>2681347.5082999999</v>
      </c>
      <c r="F19" s="25">
        <f>VLOOKUP(C19,RA!B23:I58,8,0)</f>
        <v>259715.42079999999</v>
      </c>
      <c r="G19" s="16">
        <f t="shared" si="0"/>
        <v>2421632.0874999999</v>
      </c>
      <c r="H19" s="27">
        <f>RA!J23</f>
        <v>9.6860037722101193</v>
      </c>
      <c r="I19" s="20">
        <f>VLOOKUP(B19,RMS!B:D,3,FALSE)</f>
        <v>2681348.2302803402</v>
      </c>
      <c r="J19" s="21">
        <f>VLOOKUP(B19,RMS!B:E,4,FALSE)</f>
        <v>2421632.1213632501</v>
      </c>
      <c r="K19" s="22">
        <f t="shared" si="1"/>
        <v>-0.72198034031316638</v>
      </c>
      <c r="L19" s="22">
        <f t="shared" si="2"/>
        <v>-3.386325016617775E-2</v>
      </c>
    </row>
    <row r="20" spans="1:12" x14ac:dyDescent="0.15">
      <c r="A20" s="38"/>
      <c r="B20" s="12">
        <v>31</v>
      </c>
      <c r="C20" s="35" t="s">
        <v>22</v>
      </c>
      <c r="D20" s="35"/>
      <c r="E20" s="15">
        <f>VLOOKUP(C20,RA!B24:D55,3,0)</f>
        <v>174621.704</v>
      </c>
      <c r="F20" s="25">
        <f>VLOOKUP(C20,RA!B24:I59,8,0)</f>
        <v>33392.834699999999</v>
      </c>
      <c r="G20" s="16">
        <f t="shared" si="0"/>
        <v>141228.86929999999</v>
      </c>
      <c r="H20" s="27">
        <f>RA!J24</f>
        <v>19.122957762455499</v>
      </c>
      <c r="I20" s="20">
        <f>VLOOKUP(B20,RMS!B:D,3,FALSE)</f>
        <v>174621.70686119099</v>
      </c>
      <c r="J20" s="21">
        <f>VLOOKUP(B20,RMS!B:E,4,FALSE)</f>
        <v>141228.86216346</v>
      </c>
      <c r="K20" s="22">
        <f t="shared" si="1"/>
        <v>-2.8611909947358072E-3</v>
      </c>
      <c r="L20" s="22">
        <f t="shared" si="2"/>
        <v>7.1365399926435202E-3</v>
      </c>
    </row>
    <row r="21" spans="1:12" x14ac:dyDescent="0.15">
      <c r="A21" s="38"/>
      <c r="B21" s="12">
        <v>32</v>
      </c>
      <c r="C21" s="35" t="s">
        <v>23</v>
      </c>
      <c r="D21" s="35"/>
      <c r="E21" s="15">
        <f>VLOOKUP(C21,RA!B24:D56,3,0)</f>
        <v>130924.10189999999</v>
      </c>
      <c r="F21" s="25">
        <f>VLOOKUP(C21,RA!B25:I60,8,0)</f>
        <v>10569.7286</v>
      </c>
      <c r="G21" s="16">
        <f t="shared" si="0"/>
        <v>120354.37329999999</v>
      </c>
      <c r="H21" s="27">
        <f>RA!J25</f>
        <v>8.0731725072845393</v>
      </c>
      <c r="I21" s="20">
        <f>VLOOKUP(B21,RMS!B:D,3,FALSE)</f>
        <v>130924.096956925</v>
      </c>
      <c r="J21" s="21">
        <f>VLOOKUP(B21,RMS!B:E,4,FALSE)</f>
        <v>120354.373695456</v>
      </c>
      <c r="K21" s="22">
        <f t="shared" si="1"/>
        <v>4.9430749932071194E-3</v>
      </c>
      <c r="L21" s="22">
        <f t="shared" si="2"/>
        <v>-3.9545600884594023E-4</v>
      </c>
    </row>
    <row r="22" spans="1:12" x14ac:dyDescent="0.15">
      <c r="A22" s="38"/>
      <c r="B22" s="12">
        <v>33</v>
      </c>
      <c r="C22" s="35" t="s">
        <v>24</v>
      </c>
      <c r="D22" s="35"/>
      <c r="E22" s="15">
        <f>VLOOKUP(C22,RA!B26:D57,3,0)</f>
        <v>569984.08490000002</v>
      </c>
      <c r="F22" s="25">
        <f>VLOOKUP(C22,RA!B26:I61,8,0)</f>
        <v>78513.726500000004</v>
      </c>
      <c r="G22" s="16">
        <f t="shared" si="0"/>
        <v>491470.35840000003</v>
      </c>
      <c r="H22" s="27">
        <f>RA!J26</f>
        <v>13.774722589627199</v>
      </c>
      <c r="I22" s="20">
        <f>VLOOKUP(B22,RMS!B:D,3,FALSE)</f>
        <v>569984.06850567996</v>
      </c>
      <c r="J22" s="21">
        <f>VLOOKUP(B22,RMS!B:E,4,FALSE)</f>
        <v>491470.42553553201</v>
      </c>
      <c r="K22" s="22">
        <f t="shared" si="1"/>
        <v>1.6394320060499012E-2</v>
      </c>
      <c r="L22" s="22">
        <f t="shared" si="2"/>
        <v>-6.7135531979147345E-2</v>
      </c>
    </row>
    <row r="23" spans="1:12" x14ac:dyDescent="0.15">
      <c r="A23" s="38"/>
      <c r="B23" s="12">
        <v>34</v>
      </c>
      <c r="C23" s="35" t="s">
        <v>25</v>
      </c>
      <c r="D23" s="35"/>
      <c r="E23" s="15">
        <f>VLOOKUP(C23,RA!B26:D58,3,0)</f>
        <v>182474.88879999999</v>
      </c>
      <c r="F23" s="25">
        <f>VLOOKUP(C23,RA!B27:I62,8,0)</f>
        <v>56710.414700000001</v>
      </c>
      <c r="G23" s="16">
        <f t="shared" si="0"/>
        <v>125764.47409999999</v>
      </c>
      <c r="H23" s="27">
        <f>RA!J27</f>
        <v>31.078476097693098</v>
      </c>
      <c r="I23" s="20">
        <f>VLOOKUP(B23,RMS!B:D,3,FALSE)</f>
        <v>182474.853405189</v>
      </c>
      <c r="J23" s="21">
        <f>VLOOKUP(B23,RMS!B:E,4,FALSE)</f>
        <v>125764.484361535</v>
      </c>
      <c r="K23" s="22">
        <f t="shared" si="1"/>
        <v>3.5394810984143987E-2</v>
      </c>
      <c r="L23" s="22">
        <f t="shared" si="2"/>
        <v>-1.026153500424698E-2</v>
      </c>
    </row>
    <row r="24" spans="1:12" x14ac:dyDescent="0.15">
      <c r="A24" s="38"/>
      <c r="B24" s="12">
        <v>35</v>
      </c>
      <c r="C24" s="35" t="s">
        <v>26</v>
      </c>
      <c r="D24" s="35"/>
      <c r="E24" s="15">
        <f>VLOOKUP(C24,RA!B28:D59,3,0)</f>
        <v>478650.1349</v>
      </c>
      <c r="F24" s="25">
        <f>VLOOKUP(C24,RA!B28:I63,8,0)</f>
        <v>6846.2046</v>
      </c>
      <c r="G24" s="16">
        <f t="shared" si="0"/>
        <v>471803.93030000001</v>
      </c>
      <c r="H24" s="27">
        <f>RA!J28</f>
        <v>1.43031498391415</v>
      </c>
      <c r="I24" s="20">
        <f>VLOOKUP(B24,RMS!B:D,3,FALSE)</f>
        <v>478650.13451061898</v>
      </c>
      <c r="J24" s="21">
        <f>VLOOKUP(B24,RMS!B:E,4,FALSE)</f>
        <v>471803.92913362797</v>
      </c>
      <c r="K24" s="22">
        <f t="shared" si="1"/>
        <v>3.8938102079555392E-4</v>
      </c>
      <c r="L24" s="22">
        <f t="shared" si="2"/>
        <v>1.1663720360957086E-3</v>
      </c>
    </row>
    <row r="25" spans="1:12" x14ac:dyDescent="0.15">
      <c r="A25" s="38"/>
      <c r="B25" s="12">
        <v>36</v>
      </c>
      <c r="C25" s="35" t="s">
        <v>27</v>
      </c>
      <c r="D25" s="35"/>
      <c r="E25" s="15">
        <f>VLOOKUP(C25,RA!B28:D60,3,0)</f>
        <v>431172.62719999999</v>
      </c>
      <c r="F25" s="25">
        <f>VLOOKUP(C25,RA!B29:I64,8,0)</f>
        <v>70457.906499999997</v>
      </c>
      <c r="G25" s="16">
        <f t="shared" si="0"/>
        <v>360714.72070000001</v>
      </c>
      <c r="H25" s="27">
        <f>RA!J29</f>
        <v>16.340997098435501</v>
      </c>
      <c r="I25" s="20">
        <f>VLOOKUP(B25,RMS!B:D,3,FALSE)</f>
        <v>431172.626927434</v>
      </c>
      <c r="J25" s="21">
        <f>VLOOKUP(B25,RMS!B:E,4,FALSE)</f>
        <v>360714.69093875401</v>
      </c>
      <c r="K25" s="22">
        <f t="shared" si="1"/>
        <v>2.7256598696112633E-4</v>
      </c>
      <c r="L25" s="22">
        <f t="shared" si="2"/>
        <v>2.976124599808827E-2</v>
      </c>
    </row>
    <row r="26" spans="1:12" x14ac:dyDescent="0.15">
      <c r="A26" s="38"/>
      <c r="B26" s="12">
        <v>37</v>
      </c>
      <c r="C26" s="35" t="s">
        <v>28</v>
      </c>
      <c r="D26" s="35"/>
      <c r="E26" s="15">
        <f>VLOOKUP(C26,RA!B30:D61,3,0)</f>
        <v>1197707.8326000001</v>
      </c>
      <c r="F26" s="25">
        <f>VLOOKUP(C26,RA!B30:I65,8,0)</f>
        <v>108985.91650000001</v>
      </c>
      <c r="G26" s="16">
        <f t="shared" si="0"/>
        <v>1088721.9161</v>
      </c>
      <c r="H26" s="27">
        <f>RA!J30</f>
        <v>9.0995411012226501</v>
      </c>
      <c r="I26" s="20">
        <f>VLOOKUP(B26,RMS!B:D,3,FALSE)</f>
        <v>1197707.8277610601</v>
      </c>
      <c r="J26" s="21">
        <f>VLOOKUP(B26,RMS!B:E,4,FALSE)</f>
        <v>1088721.9199884001</v>
      </c>
      <c r="K26" s="22">
        <f t="shared" si="1"/>
        <v>4.8389399889856577E-3</v>
      </c>
      <c r="L26" s="22">
        <f t="shared" si="2"/>
        <v>-3.8884000387042761E-3</v>
      </c>
    </row>
    <row r="27" spans="1:12" x14ac:dyDescent="0.15">
      <c r="A27" s="38"/>
      <c r="B27" s="12">
        <v>38</v>
      </c>
      <c r="C27" s="35" t="s">
        <v>29</v>
      </c>
      <c r="D27" s="35"/>
      <c r="E27" s="15">
        <f>VLOOKUP(C27,RA!B30:D62,3,0)</f>
        <v>596684.41020000004</v>
      </c>
      <c r="F27" s="25">
        <f>VLOOKUP(C27,RA!B31:I66,8,0)</f>
        <v>23903.500400000001</v>
      </c>
      <c r="G27" s="16">
        <f t="shared" si="0"/>
        <v>572780.90980000002</v>
      </c>
      <c r="H27" s="27">
        <f>RA!J31</f>
        <v>4.0060541202991899</v>
      </c>
      <c r="I27" s="20">
        <f>VLOOKUP(B27,RMS!B:D,3,FALSE)</f>
        <v>596684.39744513296</v>
      </c>
      <c r="J27" s="21">
        <f>VLOOKUP(B27,RMS!B:E,4,FALSE)</f>
        <v>572780.88691061898</v>
      </c>
      <c r="K27" s="22">
        <f t="shared" si="1"/>
        <v>1.2754867086187005E-2</v>
      </c>
      <c r="L27" s="22">
        <f t="shared" si="2"/>
        <v>2.2889381041750312E-2</v>
      </c>
    </row>
    <row r="28" spans="1:12" x14ac:dyDescent="0.15">
      <c r="A28" s="38"/>
      <c r="B28" s="12">
        <v>39</v>
      </c>
      <c r="C28" s="35" t="s">
        <v>30</v>
      </c>
      <c r="D28" s="35"/>
      <c r="E28" s="15">
        <f>VLOOKUP(C28,RA!B32:D63,3,0)</f>
        <v>105464.9679</v>
      </c>
      <c r="F28" s="25">
        <f>VLOOKUP(C28,RA!B32:I67,8,0)</f>
        <v>22192.527300000002</v>
      </c>
      <c r="G28" s="16">
        <f t="shared" si="0"/>
        <v>83272.440600000002</v>
      </c>
      <c r="H28" s="27">
        <f>RA!J32</f>
        <v>21.042558246490501</v>
      </c>
      <c r="I28" s="20">
        <f>VLOOKUP(B28,RMS!B:D,3,FALSE)</f>
        <v>105464.93577728599</v>
      </c>
      <c r="J28" s="21">
        <f>VLOOKUP(B28,RMS!B:E,4,FALSE)</f>
        <v>83272.432970441907</v>
      </c>
      <c r="K28" s="22">
        <f t="shared" si="1"/>
        <v>3.212271400843747E-2</v>
      </c>
      <c r="L28" s="22">
        <f t="shared" si="2"/>
        <v>7.6295580947771668E-3</v>
      </c>
    </row>
    <row r="29" spans="1:12" x14ac:dyDescent="0.15">
      <c r="A29" s="38"/>
      <c r="B29" s="12">
        <v>40</v>
      </c>
      <c r="C29" s="35" t="s">
        <v>31</v>
      </c>
      <c r="D29" s="35"/>
      <c r="E29" s="15">
        <f>VLOOKUP(C29,RA!B32:D64,3,0)</f>
        <v>1.1504000000000001</v>
      </c>
      <c r="F29" s="25">
        <f>VLOOKUP(C29,RA!B33:I68,8,0)</f>
        <v>0.2102</v>
      </c>
      <c r="G29" s="16">
        <f t="shared" si="0"/>
        <v>0.94020000000000015</v>
      </c>
      <c r="H29" s="27">
        <f>RA!J33</f>
        <v>18.271905424200298</v>
      </c>
      <c r="I29" s="20">
        <f>VLOOKUP(B29,RMS!B:D,3,FALSE)</f>
        <v>1.1504000000000001</v>
      </c>
      <c r="J29" s="21">
        <f>VLOOKUP(B29,RMS!B:E,4,FALSE)</f>
        <v>0.94020000000000004</v>
      </c>
      <c r="K29" s="22">
        <f t="shared" si="1"/>
        <v>0</v>
      </c>
      <c r="L29" s="22">
        <f t="shared" si="2"/>
        <v>0</v>
      </c>
    </row>
    <row r="30" spans="1:12" x14ac:dyDescent="0.15">
      <c r="A30" s="38"/>
      <c r="B30" s="12">
        <v>41</v>
      </c>
      <c r="C30" s="35" t="s">
        <v>36</v>
      </c>
      <c r="D30" s="35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 x14ac:dyDescent="0.15">
      <c r="A31" s="38"/>
      <c r="B31" s="12">
        <v>42</v>
      </c>
      <c r="C31" s="35" t="s">
        <v>32</v>
      </c>
      <c r="D31" s="35"/>
      <c r="E31" s="15">
        <f>VLOOKUP(C31,RA!B34:D66,3,0)</f>
        <v>67551.087599999999</v>
      </c>
      <c r="F31" s="25">
        <f>VLOOKUP(C31,RA!B35:I70,8,0)</f>
        <v>8237.2214999999997</v>
      </c>
      <c r="G31" s="16">
        <f t="shared" si="0"/>
        <v>59313.866099999999</v>
      </c>
      <c r="H31" s="27">
        <f>RA!J35</f>
        <v>12.194061994643601</v>
      </c>
      <c r="I31" s="20">
        <f>VLOOKUP(B31,RMS!B:D,3,FALSE)</f>
        <v>67551.087299999999</v>
      </c>
      <c r="J31" s="21">
        <f>VLOOKUP(B31,RMS!B:E,4,FALSE)</f>
        <v>59313.871200000001</v>
      </c>
      <c r="K31" s="22">
        <f t="shared" si="1"/>
        <v>2.9999999969732016E-4</v>
      </c>
      <c r="L31" s="22">
        <f t="shared" si="2"/>
        <v>-5.1000000021304004E-3</v>
      </c>
    </row>
    <row r="32" spans="1:12" x14ac:dyDescent="0.15">
      <c r="A32" s="38"/>
      <c r="B32" s="12">
        <v>71</v>
      </c>
      <c r="C32" s="35" t="s">
        <v>37</v>
      </c>
      <c r="D32" s="35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 x14ac:dyDescent="0.15">
      <c r="A33" s="38"/>
      <c r="B33" s="12">
        <v>72</v>
      </c>
      <c r="C33" s="35" t="s">
        <v>38</v>
      </c>
      <c r="D33" s="35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 x14ac:dyDescent="0.15">
      <c r="A34" s="38"/>
      <c r="B34" s="12">
        <v>73</v>
      </c>
      <c r="C34" s="35" t="s">
        <v>39</v>
      </c>
      <c r="D34" s="35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 x14ac:dyDescent="0.15">
      <c r="A35" s="38"/>
      <c r="B35" s="12">
        <v>75</v>
      </c>
      <c r="C35" s="35" t="s">
        <v>33</v>
      </c>
      <c r="D35" s="35"/>
      <c r="E35" s="15">
        <f>VLOOKUP(C35,RA!B8:D70,3,0)</f>
        <v>193642.29949999999</v>
      </c>
      <c r="F35" s="25">
        <f>VLOOKUP(C35,RA!B8:I74,8,0)</f>
        <v>9246.9387000000006</v>
      </c>
      <c r="G35" s="16">
        <f t="shared" si="0"/>
        <v>184395.36079999999</v>
      </c>
      <c r="H35" s="27">
        <f>RA!J39</f>
        <v>4.77526796773037</v>
      </c>
      <c r="I35" s="20">
        <f>VLOOKUP(B35,RMS!B:D,3,FALSE)</f>
        <v>193642.29914529901</v>
      </c>
      <c r="J35" s="21">
        <f>VLOOKUP(B35,RMS!B:E,4,FALSE)</f>
        <v>184395.36128205099</v>
      </c>
      <c r="K35" s="22">
        <f t="shared" si="1"/>
        <v>3.5470098373480141E-4</v>
      </c>
      <c r="L35" s="22">
        <f t="shared" si="2"/>
        <v>-4.8205099301412702E-4</v>
      </c>
    </row>
    <row r="36" spans="1:12" x14ac:dyDescent="0.15">
      <c r="A36" s="38"/>
      <c r="B36" s="12">
        <v>76</v>
      </c>
      <c r="C36" s="35" t="s">
        <v>34</v>
      </c>
      <c r="D36" s="35"/>
      <c r="E36" s="15">
        <f>VLOOKUP(C36,RA!B8:D71,3,0)</f>
        <v>654886.51</v>
      </c>
      <c r="F36" s="25">
        <f>VLOOKUP(C36,RA!B8:I75,8,0)</f>
        <v>36597.9948</v>
      </c>
      <c r="G36" s="16">
        <f t="shared" si="0"/>
        <v>618288.51520000002</v>
      </c>
      <c r="H36" s="27">
        <f>RA!J40</f>
        <v>5.5884484168104196</v>
      </c>
      <c r="I36" s="20">
        <f>VLOOKUP(B36,RMS!B:D,3,FALSE)</f>
        <v>654886.50074188004</v>
      </c>
      <c r="J36" s="21">
        <f>VLOOKUP(B36,RMS!B:E,4,FALSE)</f>
        <v>618288.52606581198</v>
      </c>
      <c r="K36" s="22">
        <f t="shared" si="1"/>
        <v>9.2581199714913964E-3</v>
      </c>
      <c r="L36" s="22">
        <f t="shared" si="2"/>
        <v>-1.086581195704639E-2</v>
      </c>
    </row>
    <row r="37" spans="1:12" x14ac:dyDescent="0.15">
      <c r="A37" s="38"/>
      <c r="B37" s="12">
        <v>77</v>
      </c>
      <c r="C37" s="35" t="s">
        <v>40</v>
      </c>
      <c r="D37" s="35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 x14ac:dyDescent="0.15">
      <c r="A38" s="38"/>
      <c r="B38" s="12">
        <v>78</v>
      </c>
      <c r="C38" s="35" t="s">
        <v>41</v>
      </c>
      <c r="D38" s="35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 x14ac:dyDescent="0.15">
      <c r="A39" s="38"/>
      <c r="B39" s="12">
        <v>99</v>
      </c>
      <c r="C39" s="35" t="s">
        <v>35</v>
      </c>
      <c r="D39" s="35"/>
      <c r="E39" s="15">
        <f>VLOOKUP(C39,RA!B8:D74,3,0)</f>
        <v>6450.6239999999998</v>
      </c>
      <c r="F39" s="25">
        <f>VLOOKUP(C39,RA!B8:I78,8,0)</f>
        <v>609.21259999999995</v>
      </c>
      <c r="G39" s="16">
        <f t="shared" si="0"/>
        <v>5841.4114</v>
      </c>
      <c r="H39" s="27">
        <f>RA!J43</f>
        <v>9.44424291355379</v>
      </c>
      <c r="I39" s="20">
        <f>VLOOKUP(B39,RMS!B:D,3,FALSE)</f>
        <v>6450.6238559866897</v>
      </c>
      <c r="J39" s="21">
        <f>VLOOKUP(B39,RMS!B:E,4,FALSE)</f>
        <v>5841.4113909689104</v>
      </c>
      <c r="K39" s="22">
        <f t="shared" si="1"/>
        <v>1.440133100913954E-4</v>
      </c>
      <c r="L39" s="22">
        <f t="shared" si="2"/>
        <v>9.0310895757284015E-6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W43"/>
    </sheetView>
  </sheetViews>
  <sheetFormatPr defaultRowHeight="11.25" x14ac:dyDescent="0.1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 x14ac:dyDescent="0.2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54" t="s">
        <v>47</v>
      </c>
      <c r="W1" s="43"/>
    </row>
    <row r="2" spans="1:23" ht="12.75" x14ac:dyDescent="0.2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54"/>
      <c r="W2" s="43"/>
    </row>
    <row r="3" spans="1:23" ht="23.25" thickBot="1" x14ac:dyDescent="0.2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55" t="s">
        <v>48</v>
      </c>
      <c r="W3" s="43"/>
    </row>
    <row r="4" spans="1:23" ht="15" thickTop="1" thickBot="1" x14ac:dyDescent="0.2">
      <c r="A4" s="42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53"/>
      <c r="W4" s="43"/>
    </row>
    <row r="5" spans="1:23" ht="15" thickTop="1" thickBot="1" x14ac:dyDescent="0.25">
      <c r="A5" s="56"/>
      <c r="B5" s="57"/>
      <c r="C5" s="58"/>
      <c r="D5" s="59" t="s">
        <v>0</v>
      </c>
      <c r="E5" s="59" t="s">
        <v>60</v>
      </c>
      <c r="F5" s="59" t="s">
        <v>61</v>
      </c>
      <c r="G5" s="59" t="s">
        <v>49</v>
      </c>
      <c r="H5" s="59" t="s">
        <v>50</v>
      </c>
      <c r="I5" s="59" t="s">
        <v>1</v>
      </c>
      <c r="J5" s="59" t="s">
        <v>2</v>
      </c>
      <c r="K5" s="59" t="s">
        <v>51</v>
      </c>
      <c r="L5" s="59" t="s">
        <v>52</v>
      </c>
      <c r="M5" s="59" t="s">
        <v>53</v>
      </c>
      <c r="N5" s="59" t="s">
        <v>54</v>
      </c>
      <c r="O5" s="59" t="s">
        <v>55</v>
      </c>
      <c r="P5" s="59" t="s">
        <v>62</v>
      </c>
      <c r="Q5" s="59" t="s">
        <v>63</v>
      </c>
      <c r="R5" s="59" t="s">
        <v>56</v>
      </c>
      <c r="S5" s="59" t="s">
        <v>57</v>
      </c>
      <c r="T5" s="59" t="s">
        <v>58</v>
      </c>
      <c r="U5" s="60" t="s">
        <v>59</v>
      </c>
      <c r="V5" s="53"/>
      <c r="W5" s="53"/>
    </row>
    <row r="6" spans="1:23" ht="14.25" thickBot="1" x14ac:dyDescent="0.2">
      <c r="A6" s="61" t="s">
        <v>3</v>
      </c>
      <c r="B6" s="44" t="s">
        <v>4</v>
      </c>
      <c r="C6" s="45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2"/>
      <c r="V6" s="53"/>
      <c r="W6" s="53"/>
    </row>
    <row r="7" spans="1:23" ht="14.25" thickBot="1" x14ac:dyDescent="0.2">
      <c r="A7" s="46" t="s">
        <v>5</v>
      </c>
      <c r="B7" s="47"/>
      <c r="C7" s="48"/>
      <c r="D7" s="63">
        <v>14365238.9405</v>
      </c>
      <c r="E7" s="63">
        <v>15898670</v>
      </c>
      <c r="F7" s="64">
        <v>90.354972714698803</v>
      </c>
      <c r="G7" s="63">
        <v>12465784.459100001</v>
      </c>
      <c r="H7" s="64">
        <v>15.2373441690098</v>
      </c>
      <c r="I7" s="63">
        <v>1656111.0866</v>
      </c>
      <c r="J7" s="64">
        <v>11.5286010449218</v>
      </c>
      <c r="K7" s="63">
        <v>1486609.0852000001</v>
      </c>
      <c r="L7" s="64">
        <v>11.9255157192677</v>
      </c>
      <c r="M7" s="64">
        <v>0.11401921533205001</v>
      </c>
      <c r="N7" s="63">
        <v>89416716.091700003</v>
      </c>
      <c r="O7" s="63">
        <v>3256073387.8393998</v>
      </c>
      <c r="P7" s="63">
        <v>795001</v>
      </c>
      <c r="Q7" s="63">
        <v>1224637</v>
      </c>
      <c r="R7" s="64">
        <v>-35.082722472046797</v>
      </c>
      <c r="S7" s="63">
        <v>18.069460215144399</v>
      </c>
      <c r="T7" s="63">
        <v>20.724620282826699</v>
      </c>
      <c r="U7" s="65">
        <v>-14.6941858587283</v>
      </c>
      <c r="V7" s="53"/>
      <c r="W7" s="53"/>
    </row>
    <row r="8" spans="1:23" ht="14.25" thickBot="1" x14ac:dyDescent="0.2">
      <c r="A8" s="49">
        <v>41793</v>
      </c>
      <c r="B8" s="39" t="s">
        <v>6</v>
      </c>
      <c r="C8" s="40"/>
      <c r="D8" s="66">
        <v>550166.11699999997</v>
      </c>
      <c r="E8" s="66">
        <v>477920</v>
      </c>
      <c r="F8" s="67">
        <v>115.11678042350199</v>
      </c>
      <c r="G8" s="66">
        <v>391461.58470000001</v>
      </c>
      <c r="H8" s="67">
        <v>40.541534215068602</v>
      </c>
      <c r="I8" s="66">
        <v>137907.98920000001</v>
      </c>
      <c r="J8" s="67">
        <v>25.0666089638523</v>
      </c>
      <c r="K8" s="66">
        <v>87952.6155</v>
      </c>
      <c r="L8" s="67">
        <v>22.467751354811298</v>
      </c>
      <c r="M8" s="67">
        <v>0.56798053606489995</v>
      </c>
      <c r="N8" s="66">
        <v>2248796.6104000001</v>
      </c>
      <c r="O8" s="66">
        <v>124824064.07870001</v>
      </c>
      <c r="P8" s="66">
        <v>24371</v>
      </c>
      <c r="Q8" s="66">
        <v>28971</v>
      </c>
      <c r="R8" s="67">
        <v>-15.877946912429699</v>
      </c>
      <c r="S8" s="66">
        <v>22.5746221738952</v>
      </c>
      <c r="T8" s="66">
        <v>22.887804252528401</v>
      </c>
      <c r="U8" s="68">
        <v>-1.38731924822793</v>
      </c>
      <c r="V8" s="53"/>
      <c r="W8" s="53"/>
    </row>
    <row r="9" spans="1:23" ht="12" customHeight="1" thickBot="1" x14ac:dyDescent="0.2">
      <c r="A9" s="50"/>
      <c r="B9" s="39" t="s">
        <v>7</v>
      </c>
      <c r="C9" s="40"/>
      <c r="D9" s="66">
        <v>70653.772400000002</v>
      </c>
      <c r="E9" s="66">
        <v>68832</v>
      </c>
      <c r="F9" s="67">
        <v>102.646693979544</v>
      </c>
      <c r="G9" s="66">
        <v>59560.220699999998</v>
      </c>
      <c r="H9" s="67">
        <v>18.625773325920498</v>
      </c>
      <c r="I9" s="66">
        <v>16371.167799999999</v>
      </c>
      <c r="J9" s="67">
        <v>23.1709748027552</v>
      </c>
      <c r="K9" s="66">
        <v>12544.813599999999</v>
      </c>
      <c r="L9" s="67">
        <v>21.062402812755199</v>
      </c>
      <c r="M9" s="67">
        <v>0.30501483098959697</v>
      </c>
      <c r="N9" s="66">
        <v>567409.0429</v>
      </c>
      <c r="O9" s="66">
        <v>21149412.035500001</v>
      </c>
      <c r="P9" s="66">
        <v>3935</v>
      </c>
      <c r="Q9" s="66">
        <v>7295</v>
      </c>
      <c r="R9" s="67">
        <v>-46.0589444825223</v>
      </c>
      <c r="S9" s="66">
        <v>17.955215349428201</v>
      </c>
      <c r="T9" s="66">
        <v>19.089045455791599</v>
      </c>
      <c r="U9" s="68">
        <v>-6.31476751627787</v>
      </c>
      <c r="V9" s="53"/>
      <c r="W9" s="53"/>
    </row>
    <row r="10" spans="1:23" ht="14.25" thickBot="1" x14ac:dyDescent="0.2">
      <c r="A10" s="50"/>
      <c r="B10" s="39" t="s">
        <v>8</v>
      </c>
      <c r="C10" s="40"/>
      <c r="D10" s="66">
        <v>124192.69899999999</v>
      </c>
      <c r="E10" s="66">
        <v>124702</v>
      </c>
      <c r="F10" s="67">
        <v>99.591585539927195</v>
      </c>
      <c r="G10" s="66">
        <v>108951.3873</v>
      </c>
      <c r="H10" s="67">
        <v>13.9890937396077</v>
      </c>
      <c r="I10" s="66">
        <v>32875.108800000002</v>
      </c>
      <c r="J10" s="67">
        <v>26.471047867314699</v>
      </c>
      <c r="K10" s="66">
        <v>21412.511999999999</v>
      </c>
      <c r="L10" s="67">
        <v>19.6532715467314</v>
      </c>
      <c r="M10" s="67">
        <v>0.53532237600147103</v>
      </c>
      <c r="N10" s="66">
        <v>1817990.0501000001</v>
      </c>
      <c r="O10" s="66">
        <v>31931786.250599999</v>
      </c>
      <c r="P10" s="66">
        <v>79187</v>
      </c>
      <c r="Q10" s="66">
        <v>125172</v>
      </c>
      <c r="R10" s="67">
        <v>-36.737449269804699</v>
      </c>
      <c r="S10" s="66">
        <v>1.5683470645434201</v>
      </c>
      <c r="T10" s="66">
        <v>2.8304677148244002</v>
      </c>
      <c r="U10" s="68">
        <v>-80.474575992425997</v>
      </c>
      <c r="V10" s="53"/>
      <c r="W10" s="53"/>
    </row>
    <row r="11" spans="1:23" ht="14.25" thickBot="1" x14ac:dyDescent="0.2">
      <c r="A11" s="50"/>
      <c r="B11" s="39" t="s">
        <v>9</v>
      </c>
      <c r="C11" s="40"/>
      <c r="D11" s="66">
        <v>95991.341100000005</v>
      </c>
      <c r="E11" s="66">
        <v>65153</v>
      </c>
      <c r="F11" s="67">
        <v>147.332189001274</v>
      </c>
      <c r="G11" s="66">
        <v>50499.524799999999</v>
      </c>
      <c r="H11" s="67">
        <v>90.083652232703798</v>
      </c>
      <c r="I11" s="66">
        <v>23542.559300000001</v>
      </c>
      <c r="J11" s="67">
        <v>24.52571141336</v>
      </c>
      <c r="K11" s="66">
        <v>12567.9784</v>
      </c>
      <c r="L11" s="67">
        <v>24.887320127812401</v>
      </c>
      <c r="M11" s="67">
        <v>0.87321767675857898</v>
      </c>
      <c r="N11" s="66">
        <v>363850.22330000001</v>
      </c>
      <c r="O11" s="66">
        <v>13162777.8375</v>
      </c>
      <c r="P11" s="66">
        <v>3940</v>
      </c>
      <c r="Q11" s="66">
        <v>5105</v>
      </c>
      <c r="R11" s="67">
        <v>-22.820763956905001</v>
      </c>
      <c r="S11" s="66">
        <v>24.363284543147198</v>
      </c>
      <c r="T11" s="66">
        <v>22.5398281684623</v>
      </c>
      <c r="U11" s="68">
        <v>7.4844439445575697</v>
      </c>
      <c r="V11" s="53"/>
      <c r="W11" s="53"/>
    </row>
    <row r="12" spans="1:23" ht="14.25" thickBot="1" x14ac:dyDescent="0.2">
      <c r="A12" s="50"/>
      <c r="B12" s="39" t="s">
        <v>10</v>
      </c>
      <c r="C12" s="40"/>
      <c r="D12" s="66">
        <v>355261.2819</v>
      </c>
      <c r="E12" s="66">
        <v>249286</v>
      </c>
      <c r="F12" s="67">
        <v>142.51152567733399</v>
      </c>
      <c r="G12" s="66">
        <v>210345.79550000001</v>
      </c>
      <c r="H12" s="67">
        <v>68.893930613412195</v>
      </c>
      <c r="I12" s="66">
        <v>72736.585399999996</v>
      </c>
      <c r="J12" s="67">
        <v>20.474109931426199</v>
      </c>
      <c r="K12" s="66">
        <v>20742.216499999999</v>
      </c>
      <c r="L12" s="67">
        <v>9.8610083699058304</v>
      </c>
      <c r="M12" s="67">
        <v>2.5066929997572802</v>
      </c>
      <c r="N12" s="66">
        <v>1561235.7423</v>
      </c>
      <c r="O12" s="66">
        <v>39018625.762599997</v>
      </c>
      <c r="P12" s="66">
        <v>3845</v>
      </c>
      <c r="Q12" s="66">
        <v>4695</v>
      </c>
      <c r="R12" s="67">
        <v>-18.104366347177798</v>
      </c>
      <c r="S12" s="66">
        <v>92.3956519895969</v>
      </c>
      <c r="T12" s="66">
        <v>89.729039531416404</v>
      </c>
      <c r="U12" s="68">
        <v>2.8860800273163498</v>
      </c>
      <c r="V12" s="53"/>
      <c r="W12" s="53"/>
    </row>
    <row r="13" spans="1:23" ht="14.25" thickBot="1" x14ac:dyDescent="0.2">
      <c r="A13" s="50"/>
      <c r="B13" s="39" t="s">
        <v>11</v>
      </c>
      <c r="C13" s="40"/>
      <c r="D13" s="66">
        <v>293188.48680000001</v>
      </c>
      <c r="E13" s="66">
        <v>254970</v>
      </c>
      <c r="F13" s="67">
        <v>114.989405341805</v>
      </c>
      <c r="G13" s="66">
        <v>209318.87719999999</v>
      </c>
      <c r="H13" s="67">
        <v>40.0678671326257</v>
      </c>
      <c r="I13" s="66">
        <v>80041.753800000006</v>
      </c>
      <c r="J13" s="67">
        <v>27.3004423446549</v>
      </c>
      <c r="K13" s="66">
        <v>57050.063099999999</v>
      </c>
      <c r="L13" s="67">
        <v>27.255097038137599</v>
      </c>
      <c r="M13" s="67">
        <v>0.40300903190412102</v>
      </c>
      <c r="N13" s="66">
        <v>1256821.0867000001</v>
      </c>
      <c r="O13" s="66">
        <v>61656528.738499999</v>
      </c>
      <c r="P13" s="66">
        <v>11559</v>
      </c>
      <c r="Q13" s="66">
        <v>15522</v>
      </c>
      <c r="R13" s="67">
        <v>-25.531503672207201</v>
      </c>
      <c r="S13" s="66">
        <v>25.364520010381501</v>
      </c>
      <c r="T13" s="66">
        <v>25.9417247970622</v>
      </c>
      <c r="U13" s="68">
        <v>-2.2756385157080499</v>
      </c>
      <c r="V13" s="53"/>
      <c r="W13" s="53"/>
    </row>
    <row r="14" spans="1:23" ht="14.25" thickBot="1" x14ac:dyDescent="0.2">
      <c r="A14" s="50"/>
      <c r="B14" s="39" t="s">
        <v>12</v>
      </c>
      <c r="C14" s="40"/>
      <c r="D14" s="66">
        <v>177844.1219</v>
      </c>
      <c r="E14" s="66">
        <v>132516</v>
      </c>
      <c r="F14" s="67">
        <v>134.20577281234</v>
      </c>
      <c r="G14" s="66">
        <v>110775.47319999999</v>
      </c>
      <c r="H14" s="67">
        <v>60.544673620044598</v>
      </c>
      <c r="I14" s="66">
        <v>36383.457399999999</v>
      </c>
      <c r="J14" s="67">
        <v>20.458060132264599</v>
      </c>
      <c r="K14" s="66">
        <v>20366.1309</v>
      </c>
      <c r="L14" s="67">
        <v>18.3850543009912</v>
      </c>
      <c r="M14" s="67">
        <v>0.78646879854828</v>
      </c>
      <c r="N14" s="66">
        <v>955905.53139999998</v>
      </c>
      <c r="O14" s="66">
        <v>28320318.747200001</v>
      </c>
      <c r="P14" s="66">
        <v>2944</v>
      </c>
      <c r="Q14" s="66">
        <v>4797</v>
      </c>
      <c r="R14" s="67">
        <v>-38.628309360016701</v>
      </c>
      <c r="S14" s="66">
        <v>60.409008797554399</v>
      </c>
      <c r="T14" s="66">
        <v>63.298587658953501</v>
      </c>
      <c r="U14" s="68">
        <v>-4.7833575139146296</v>
      </c>
      <c r="V14" s="53"/>
      <c r="W14" s="53"/>
    </row>
    <row r="15" spans="1:23" ht="14.25" thickBot="1" x14ac:dyDescent="0.2">
      <c r="A15" s="50"/>
      <c r="B15" s="39" t="s">
        <v>13</v>
      </c>
      <c r="C15" s="40"/>
      <c r="D15" s="66">
        <v>136621.7598</v>
      </c>
      <c r="E15" s="66">
        <v>94239</v>
      </c>
      <c r="F15" s="67">
        <v>144.97369433037301</v>
      </c>
      <c r="G15" s="66">
        <v>79403.539000000004</v>
      </c>
      <c r="H15" s="67">
        <v>72.060038533043198</v>
      </c>
      <c r="I15" s="66">
        <v>33246.653599999998</v>
      </c>
      <c r="J15" s="67">
        <v>24.334815807283999</v>
      </c>
      <c r="K15" s="66">
        <v>18498.253499999999</v>
      </c>
      <c r="L15" s="67">
        <v>23.296510121545101</v>
      </c>
      <c r="M15" s="67">
        <v>0.79728608433223203</v>
      </c>
      <c r="N15" s="66">
        <v>632536.65549999999</v>
      </c>
      <c r="O15" s="66">
        <v>21884130.879900001</v>
      </c>
      <c r="P15" s="66">
        <v>4836</v>
      </c>
      <c r="Q15" s="66">
        <v>6707</v>
      </c>
      <c r="R15" s="67">
        <v>-27.896227821678799</v>
      </c>
      <c r="S15" s="66">
        <v>28.250984243176202</v>
      </c>
      <c r="T15" s="66">
        <v>30.8985280005964</v>
      </c>
      <c r="U15" s="68">
        <v>-9.3715098016796006</v>
      </c>
      <c r="V15" s="53"/>
      <c r="W15" s="53"/>
    </row>
    <row r="16" spans="1:23" ht="14.25" thickBot="1" x14ac:dyDescent="0.2">
      <c r="A16" s="50"/>
      <c r="B16" s="39" t="s">
        <v>14</v>
      </c>
      <c r="C16" s="40"/>
      <c r="D16" s="66">
        <v>837294.37600000005</v>
      </c>
      <c r="E16" s="66">
        <v>763051</v>
      </c>
      <c r="F16" s="67">
        <v>109.729805216165</v>
      </c>
      <c r="G16" s="66">
        <v>621827.02549999999</v>
      </c>
      <c r="H16" s="67">
        <v>34.650689285617098</v>
      </c>
      <c r="I16" s="66">
        <v>1163.0639000000001</v>
      </c>
      <c r="J16" s="67">
        <v>0.13890740620476799</v>
      </c>
      <c r="K16" s="66">
        <v>39760.146699999998</v>
      </c>
      <c r="L16" s="67">
        <v>6.3940847003279702</v>
      </c>
      <c r="M16" s="67">
        <v>-0.97074799776832799</v>
      </c>
      <c r="N16" s="66">
        <v>5649420.4230000004</v>
      </c>
      <c r="O16" s="66">
        <v>164512849.78169999</v>
      </c>
      <c r="P16" s="66">
        <v>45906</v>
      </c>
      <c r="Q16" s="66">
        <v>91388</v>
      </c>
      <c r="R16" s="67">
        <v>-49.768022059788997</v>
      </c>
      <c r="S16" s="66">
        <v>18.239323312856701</v>
      </c>
      <c r="T16" s="66">
        <v>21.452999020659199</v>
      </c>
      <c r="U16" s="68">
        <v>-17.6194897841258</v>
      </c>
      <c r="V16" s="53"/>
      <c r="W16" s="53"/>
    </row>
    <row r="17" spans="1:23" ht="12" thickBot="1" x14ac:dyDescent="0.2">
      <c r="A17" s="50"/>
      <c r="B17" s="39" t="s">
        <v>15</v>
      </c>
      <c r="C17" s="40"/>
      <c r="D17" s="66">
        <v>452738.87579999998</v>
      </c>
      <c r="E17" s="66">
        <v>416681</v>
      </c>
      <c r="F17" s="67">
        <v>108.653592508418</v>
      </c>
      <c r="G17" s="66">
        <v>344598.38</v>
      </c>
      <c r="H17" s="67">
        <v>31.381603070797901</v>
      </c>
      <c r="I17" s="66">
        <v>44180.056700000001</v>
      </c>
      <c r="J17" s="67">
        <v>9.7583969615891295</v>
      </c>
      <c r="K17" s="66">
        <v>47847.155899999998</v>
      </c>
      <c r="L17" s="67">
        <v>13.8849044792375</v>
      </c>
      <c r="M17" s="67">
        <v>-7.6641947280297995E-2</v>
      </c>
      <c r="N17" s="66">
        <v>7368347.0263999999</v>
      </c>
      <c r="O17" s="66">
        <v>176033270.90630001</v>
      </c>
      <c r="P17" s="66">
        <v>11760</v>
      </c>
      <c r="Q17" s="66">
        <v>23537</v>
      </c>
      <c r="R17" s="67">
        <v>-50.036113353443497</v>
      </c>
      <c r="S17" s="66">
        <v>38.498203724489798</v>
      </c>
      <c r="T17" s="66">
        <v>46.692637375196497</v>
      </c>
      <c r="U17" s="68">
        <v>-21.2852363433622</v>
      </c>
      <c r="V17" s="52"/>
      <c r="W17" s="52"/>
    </row>
    <row r="18" spans="1:23" ht="12" thickBot="1" x14ac:dyDescent="0.2">
      <c r="A18" s="50"/>
      <c r="B18" s="39" t="s">
        <v>16</v>
      </c>
      <c r="C18" s="40"/>
      <c r="D18" s="66">
        <v>1310996.649</v>
      </c>
      <c r="E18" s="66">
        <v>1277678</v>
      </c>
      <c r="F18" s="67">
        <v>102.607750074745</v>
      </c>
      <c r="G18" s="66">
        <v>1111867.7392</v>
      </c>
      <c r="H18" s="67">
        <v>17.909406198193601</v>
      </c>
      <c r="I18" s="66">
        <v>196345.38810000001</v>
      </c>
      <c r="J18" s="67">
        <v>14.9768032015771</v>
      </c>
      <c r="K18" s="66">
        <v>125798.5974</v>
      </c>
      <c r="L18" s="67">
        <v>11.3141692095962</v>
      </c>
      <c r="M18" s="67">
        <v>0.56079155219579602</v>
      </c>
      <c r="N18" s="66">
        <v>7992182.6946</v>
      </c>
      <c r="O18" s="66">
        <v>418176492.22439998</v>
      </c>
      <c r="P18" s="66">
        <v>67836</v>
      </c>
      <c r="Q18" s="66">
        <v>111771</v>
      </c>
      <c r="R18" s="67">
        <v>-39.308049494054799</v>
      </c>
      <c r="S18" s="66">
        <v>19.325972182911698</v>
      </c>
      <c r="T18" s="66">
        <v>21.006861005985499</v>
      </c>
      <c r="U18" s="68">
        <v>-8.6975641233717091</v>
      </c>
      <c r="V18" s="52"/>
      <c r="W18" s="52"/>
    </row>
    <row r="19" spans="1:23" ht="12" thickBot="1" x14ac:dyDescent="0.2">
      <c r="A19" s="50"/>
      <c r="B19" s="39" t="s">
        <v>17</v>
      </c>
      <c r="C19" s="40"/>
      <c r="D19" s="66">
        <v>441973.70069999999</v>
      </c>
      <c r="E19" s="66">
        <v>475814</v>
      </c>
      <c r="F19" s="67">
        <v>92.887914332070906</v>
      </c>
      <c r="G19" s="66">
        <v>391808.64299999998</v>
      </c>
      <c r="H19" s="67">
        <v>12.8034586771482</v>
      </c>
      <c r="I19" s="66">
        <v>44230.895100000002</v>
      </c>
      <c r="J19" s="67">
        <v>10.0075852997468</v>
      </c>
      <c r="K19" s="66">
        <v>42552.500399999997</v>
      </c>
      <c r="L19" s="67">
        <v>10.8605313231949</v>
      </c>
      <c r="M19" s="67">
        <v>3.9442916026621998E-2</v>
      </c>
      <c r="N19" s="66">
        <v>3070087.3933000001</v>
      </c>
      <c r="O19" s="66">
        <v>133467370.40019999</v>
      </c>
      <c r="P19" s="66">
        <v>8711</v>
      </c>
      <c r="Q19" s="66">
        <v>14705</v>
      </c>
      <c r="R19" s="67">
        <v>-40.761645698741901</v>
      </c>
      <c r="S19" s="66">
        <v>50.737424027092203</v>
      </c>
      <c r="T19" s="66">
        <v>51.316619047942901</v>
      </c>
      <c r="U19" s="68">
        <v>-1.1415538568560699</v>
      </c>
      <c r="V19" s="52"/>
      <c r="W19" s="52"/>
    </row>
    <row r="20" spans="1:23" ht="12" thickBot="1" x14ac:dyDescent="0.2">
      <c r="A20" s="50"/>
      <c r="B20" s="39" t="s">
        <v>18</v>
      </c>
      <c r="C20" s="40"/>
      <c r="D20" s="66">
        <v>708102.14379999996</v>
      </c>
      <c r="E20" s="66">
        <v>839498</v>
      </c>
      <c r="F20" s="67">
        <v>84.3482824021022</v>
      </c>
      <c r="G20" s="66">
        <v>713144.75959999999</v>
      </c>
      <c r="H20" s="67">
        <v>-0.70709568178393101</v>
      </c>
      <c r="I20" s="66">
        <v>51286.963000000003</v>
      </c>
      <c r="J20" s="67">
        <v>7.2428763913593999</v>
      </c>
      <c r="K20" s="66">
        <v>32206.025900000001</v>
      </c>
      <c r="L20" s="67">
        <v>4.51605728941544</v>
      </c>
      <c r="M20" s="67">
        <v>0.592464812617567</v>
      </c>
      <c r="N20" s="66">
        <v>3666207.8508000001</v>
      </c>
      <c r="O20" s="66">
        <v>187224553.94600001</v>
      </c>
      <c r="P20" s="66">
        <v>29986</v>
      </c>
      <c r="Q20" s="66">
        <v>41671</v>
      </c>
      <c r="R20" s="67">
        <v>-28.041083727292399</v>
      </c>
      <c r="S20" s="66">
        <v>23.614424858267199</v>
      </c>
      <c r="T20" s="66">
        <v>26.152837812867499</v>
      </c>
      <c r="U20" s="68">
        <v>-10.749416807039401</v>
      </c>
      <c r="V20" s="52"/>
      <c r="W20" s="52"/>
    </row>
    <row r="21" spans="1:23" ht="12" thickBot="1" x14ac:dyDescent="0.2">
      <c r="A21" s="50"/>
      <c r="B21" s="39" t="s">
        <v>19</v>
      </c>
      <c r="C21" s="40"/>
      <c r="D21" s="66">
        <v>279394.33490000002</v>
      </c>
      <c r="E21" s="66">
        <v>286782</v>
      </c>
      <c r="F21" s="67">
        <v>97.423943936509303</v>
      </c>
      <c r="G21" s="66">
        <v>257286.46350000001</v>
      </c>
      <c r="H21" s="67">
        <v>8.5927067826481203</v>
      </c>
      <c r="I21" s="66">
        <v>28280.436300000001</v>
      </c>
      <c r="J21" s="67">
        <v>10.1220507245152</v>
      </c>
      <c r="K21" s="66">
        <v>30400.176299999999</v>
      </c>
      <c r="L21" s="67">
        <v>11.8156920836218</v>
      </c>
      <c r="M21" s="67">
        <v>-6.9727885097824002E-2</v>
      </c>
      <c r="N21" s="66">
        <v>1220132.6639</v>
      </c>
      <c r="O21" s="66">
        <v>76334709.821500003</v>
      </c>
      <c r="P21" s="66">
        <v>25252</v>
      </c>
      <c r="Q21" s="66">
        <v>31499</v>
      </c>
      <c r="R21" s="67">
        <v>-19.8323756309724</v>
      </c>
      <c r="S21" s="66">
        <v>11.0642457983526</v>
      </c>
      <c r="T21" s="66">
        <v>13.044295203022299</v>
      </c>
      <c r="U21" s="68">
        <v>-17.895927483503002</v>
      </c>
      <c r="V21" s="52"/>
      <c r="W21" s="52"/>
    </row>
    <row r="22" spans="1:23" ht="12" thickBot="1" x14ac:dyDescent="0.2">
      <c r="A22" s="50"/>
      <c r="B22" s="39" t="s">
        <v>20</v>
      </c>
      <c r="C22" s="40"/>
      <c r="D22" s="66">
        <v>1059255.3481999999</v>
      </c>
      <c r="E22" s="66">
        <v>1192716</v>
      </c>
      <c r="F22" s="67">
        <v>88.810357889053194</v>
      </c>
      <c r="G22" s="66">
        <v>943273.65220000001</v>
      </c>
      <c r="H22" s="67">
        <v>12.2956573343796</v>
      </c>
      <c r="I22" s="66">
        <v>131539.24979999999</v>
      </c>
      <c r="J22" s="67">
        <v>12.418086915824899</v>
      </c>
      <c r="K22" s="66">
        <v>107852.0425</v>
      </c>
      <c r="L22" s="67">
        <v>11.4338020836749</v>
      </c>
      <c r="M22" s="67">
        <v>0.21962687725640401</v>
      </c>
      <c r="N22" s="66">
        <v>7925127.0694000004</v>
      </c>
      <c r="O22" s="66">
        <v>223892835.42309999</v>
      </c>
      <c r="P22" s="66">
        <v>61136</v>
      </c>
      <c r="Q22" s="66">
        <v>101163</v>
      </c>
      <c r="R22" s="67">
        <v>-39.566837677807101</v>
      </c>
      <c r="S22" s="66">
        <v>17.3262128402251</v>
      </c>
      <c r="T22" s="66">
        <v>23.824469791326901</v>
      </c>
      <c r="U22" s="68">
        <v>-37.505351059841701</v>
      </c>
      <c r="V22" s="52"/>
      <c r="W22" s="52"/>
    </row>
    <row r="23" spans="1:23" ht="12" thickBot="1" x14ac:dyDescent="0.2">
      <c r="A23" s="50"/>
      <c r="B23" s="39" t="s">
        <v>21</v>
      </c>
      <c r="C23" s="40"/>
      <c r="D23" s="66">
        <v>2681347.5082999999</v>
      </c>
      <c r="E23" s="66">
        <v>2344039</v>
      </c>
      <c r="F23" s="67">
        <v>114.39005529771499</v>
      </c>
      <c r="G23" s="66">
        <v>1913724.4952</v>
      </c>
      <c r="H23" s="67">
        <v>40.111469285435298</v>
      </c>
      <c r="I23" s="66">
        <v>259715.42079999999</v>
      </c>
      <c r="J23" s="67">
        <v>9.6860037722101193</v>
      </c>
      <c r="K23" s="66">
        <v>262574.35070000001</v>
      </c>
      <c r="L23" s="67">
        <v>13.720593082159301</v>
      </c>
      <c r="M23" s="67">
        <v>-1.0888077576421001E-2</v>
      </c>
      <c r="N23" s="66">
        <v>13154089.154100001</v>
      </c>
      <c r="O23" s="66">
        <v>452465365.03530002</v>
      </c>
      <c r="P23" s="66">
        <v>87646</v>
      </c>
      <c r="Q23" s="66">
        <v>106649</v>
      </c>
      <c r="R23" s="67">
        <v>-17.818263649917</v>
      </c>
      <c r="S23" s="66">
        <v>30.592925042785801</v>
      </c>
      <c r="T23" s="66">
        <v>33.6199274423576</v>
      </c>
      <c r="U23" s="68">
        <v>-9.8944523785760001</v>
      </c>
      <c r="V23" s="52"/>
      <c r="W23" s="52"/>
    </row>
    <row r="24" spans="1:23" ht="12" thickBot="1" x14ac:dyDescent="0.2">
      <c r="A24" s="50"/>
      <c r="B24" s="39" t="s">
        <v>22</v>
      </c>
      <c r="C24" s="40"/>
      <c r="D24" s="66">
        <v>174621.704</v>
      </c>
      <c r="E24" s="66">
        <v>229490</v>
      </c>
      <c r="F24" s="67">
        <v>76.091203974029398</v>
      </c>
      <c r="G24" s="66">
        <v>196554.2469</v>
      </c>
      <c r="H24" s="67">
        <v>-11.158518956427599</v>
      </c>
      <c r="I24" s="66">
        <v>33392.834699999999</v>
      </c>
      <c r="J24" s="67">
        <v>19.122957762455499</v>
      </c>
      <c r="K24" s="66">
        <v>32394.4182</v>
      </c>
      <c r="L24" s="67">
        <v>16.481159125745702</v>
      </c>
      <c r="M24" s="67">
        <v>3.0820633784372001E-2</v>
      </c>
      <c r="N24" s="66">
        <v>1451411.8522999999</v>
      </c>
      <c r="O24" s="66">
        <v>51405315.7377</v>
      </c>
      <c r="P24" s="66">
        <v>19757</v>
      </c>
      <c r="Q24" s="66">
        <v>43506</v>
      </c>
      <c r="R24" s="67">
        <v>-54.587872937066201</v>
      </c>
      <c r="S24" s="66">
        <v>8.8384726426076803</v>
      </c>
      <c r="T24" s="66">
        <v>13.081221215464501</v>
      </c>
      <c r="U24" s="68">
        <v>-48.003187252102798</v>
      </c>
      <c r="V24" s="52"/>
      <c r="W24" s="52"/>
    </row>
    <row r="25" spans="1:23" ht="12" thickBot="1" x14ac:dyDescent="0.2">
      <c r="A25" s="50"/>
      <c r="B25" s="39" t="s">
        <v>23</v>
      </c>
      <c r="C25" s="40"/>
      <c r="D25" s="66">
        <v>130924.10189999999</v>
      </c>
      <c r="E25" s="66">
        <v>173132</v>
      </c>
      <c r="F25" s="67">
        <v>75.620972379456205</v>
      </c>
      <c r="G25" s="66">
        <v>151017.20300000001</v>
      </c>
      <c r="H25" s="67">
        <v>-13.3051736496537</v>
      </c>
      <c r="I25" s="66">
        <v>10569.7286</v>
      </c>
      <c r="J25" s="67">
        <v>8.0731725072845393</v>
      </c>
      <c r="K25" s="66">
        <v>18508.850200000001</v>
      </c>
      <c r="L25" s="67">
        <v>12.2561203838479</v>
      </c>
      <c r="M25" s="67">
        <v>-0.428936509519106</v>
      </c>
      <c r="N25" s="66">
        <v>1062601.7799</v>
      </c>
      <c r="O25" s="66">
        <v>51190617.605899997</v>
      </c>
      <c r="P25" s="66">
        <v>11078</v>
      </c>
      <c r="Q25" s="66">
        <v>26806</v>
      </c>
      <c r="R25" s="67">
        <v>-58.673431321346001</v>
      </c>
      <c r="S25" s="66">
        <v>11.818387967142099</v>
      </c>
      <c r="T25" s="66">
        <v>14.731924714616101</v>
      </c>
      <c r="U25" s="68">
        <v>-24.652573223813299</v>
      </c>
      <c r="V25" s="52"/>
      <c r="W25" s="52"/>
    </row>
    <row r="26" spans="1:23" ht="12" thickBot="1" x14ac:dyDescent="0.2">
      <c r="A26" s="50"/>
      <c r="B26" s="39" t="s">
        <v>24</v>
      </c>
      <c r="C26" s="40"/>
      <c r="D26" s="66">
        <v>569984.08490000002</v>
      </c>
      <c r="E26" s="66">
        <v>476263</v>
      </c>
      <c r="F26" s="67">
        <v>119.678430803989</v>
      </c>
      <c r="G26" s="66">
        <v>417683.26630000002</v>
      </c>
      <c r="H26" s="67">
        <v>36.463232044017403</v>
      </c>
      <c r="I26" s="66">
        <v>78513.726500000004</v>
      </c>
      <c r="J26" s="67">
        <v>13.774722589627199</v>
      </c>
      <c r="K26" s="66">
        <v>94276.066500000001</v>
      </c>
      <c r="L26" s="67">
        <v>22.571185897662101</v>
      </c>
      <c r="M26" s="67">
        <v>-0.167193441402225</v>
      </c>
      <c r="N26" s="66">
        <v>2903091.3426999999</v>
      </c>
      <c r="O26" s="66">
        <v>105479198.75309999</v>
      </c>
      <c r="P26" s="66">
        <v>38057</v>
      </c>
      <c r="Q26" s="66">
        <v>45608</v>
      </c>
      <c r="R26" s="67">
        <v>-16.556305911243602</v>
      </c>
      <c r="S26" s="66">
        <v>14.9771155083165</v>
      </c>
      <c r="T26" s="66">
        <v>15.922098028854601</v>
      </c>
      <c r="U26" s="68">
        <v>-6.30950946471226</v>
      </c>
      <c r="V26" s="52"/>
      <c r="W26" s="52"/>
    </row>
    <row r="27" spans="1:23" ht="12" thickBot="1" x14ac:dyDescent="0.2">
      <c r="A27" s="50"/>
      <c r="B27" s="39" t="s">
        <v>25</v>
      </c>
      <c r="C27" s="40"/>
      <c r="D27" s="66">
        <v>182474.88879999999</v>
      </c>
      <c r="E27" s="66">
        <v>212131</v>
      </c>
      <c r="F27" s="67">
        <v>86.019906944293894</v>
      </c>
      <c r="G27" s="66">
        <v>182195.3279</v>
      </c>
      <c r="H27" s="67">
        <v>0.15344021343588499</v>
      </c>
      <c r="I27" s="66">
        <v>56710.414700000001</v>
      </c>
      <c r="J27" s="67">
        <v>31.078476097693098</v>
      </c>
      <c r="K27" s="66">
        <v>51288.409399999997</v>
      </c>
      <c r="L27" s="67">
        <v>28.150233044477499</v>
      </c>
      <c r="M27" s="67">
        <v>0.105715996331912</v>
      </c>
      <c r="N27" s="66">
        <v>923105.91669999994</v>
      </c>
      <c r="O27" s="66">
        <v>44233088.170900002</v>
      </c>
      <c r="P27" s="66">
        <v>25628</v>
      </c>
      <c r="Q27" s="66">
        <v>36980</v>
      </c>
      <c r="R27" s="67">
        <v>-30.697674418604699</v>
      </c>
      <c r="S27" s="66">
        <v>7.12013769314812</v>
      </c>
      <c r="T27" s="66">
        <v>8.7821792536506198</v>
      </c>
      <c r="U27" s="68">
        <v>-23.3428289189116</v>
      </c>
      <c r="V27" s="52"/>
      <c r="W27" s="52"/>
    </row>
    <row r="28" spans="1:23" ht="12" thickBot="1" x14ac:dyDescent="0.2">
      <c r="A28" s="50"/>
      <c r="B28" s="39" t="s">
        <v>26</v>
      </c>
      <c r="C28" s="40"/>
      <c r="D28" s="66">
        <v>478650.1349</v>
      </c>
      <c r="E28" s="66">
        <v>862469</v>
      </c>
      <c r="F28" s="67">
        <v>55.497662513087398</v>
      </c>
      <c r="G28" s="66">
        <v>671344.81460000004</v>
      </c>
      <c r="H28" s="67">
        <v>-28.702788121602001</v>
      </c>
      <c r="I28" s="66">
        <v>6846.2046</v>
      </c>
      <c r="J28" s="67">
        <v>1.43031498391415</v>
      </c>
      <c r="K28" s="66">
        <v>48986.175600000002</v>
      </c>
      <c r="L28" s="67">
        <v>7.2967236112767004</v>
      </c>
      <c r="M28" s="67">
        <v>-0.86024210879609897</v>
      </c>
      <c r="N28" s="66">
        <v>3411761.6293000001</v>
      </c>
      <c r="O28" s="66">
        <v>151361817.6787</v>
      </c>
      <c r="P28" s="66">
        <v>29900</v>
      </c>
      <c r="Q28" s="66">
        <v>54882</v>
      </c>
      <c r="R28" s="67">
        <v>-45.519478153128503</v>
      </c>
      <c r="S28" s="66">
        <v>16.008365715719101</v>
      </c>
      <c r="T28" s="66">
        <v>22.020700594001699</v>
      </c>
      <c r="U28" s="68">
        <v>-37.557455801868201</v>
      </c>
      <c r="V28" s="52"/>
      <c r="W28" s="52"/>
    </row>
    <row r="29" spans="1:23" ht="12" thickBot="1" x14ac:dyDescent="0.2">
      <c r="A29" s="50"/>
      <c r="B29" s="39" t="s">
        <v>27</v>
      </c>
      <c r="C29" s="40"/>
      <c r="D29" s="66">
        <v>431172.62719999999</v>
      </c>
      <c r="E29" s="66">
        <v>562260</v>
      </c>
      <c r="F29" s="67">
        <v>76.685630704656205</v>
      </c>
      <c r="G29" s="66">
        <v>505460.06199999998</v>
      </c>
      <c r="H29" s="67">
        <v>-14.6969939634914</v>
      </c>
      <c r="I29" s="66">
        <v>70457.906499999997</v>
      </c>
      <c r="J29" s="67">
        <v>16.340997098435501</v>
      </c>
      <c r="K29" s="66">
        <v>87200.868700000006</v>
      </c>
      <c r="L29" s="67">
        <v>17.251782139812299</v>
      </c>
      <c r="M29" s="67">
        <v>-0.19200453446858801</v>
      </c>
      <c r="N29" s="66">
        <v>1827636.1381999999</v>
      </c>
      <c r="O29" s="66">
        <v>110057777.51459999</v>
      </c>
      <c r="P29" s="66">
        <v>78239</v>
      </c>
      <c r="Q29" s="66">
        <v>99086</v>
      </c>
      <c r="R29" s="67">
        <v>-21.039299194639</v>
      </c>
      <c r="S29" s="66">
        <v>5.5109680236199301</v>
      </c>
      <c r="T29" s="66">
        <v>6.0321392981854096</v>
      </c>
      <c r="U29" s="68">
        <v>-9.4569823728199403</v>
      </c>
      <c r="V29" s="52"/>
      <c r="W29" s="52"/>
    </row>
    <row r="30" spans="1:23" ht="12" thickBot="1" x14ac:dyDescent="0.2">
      <c r="A30" s="50"/>
      <c r="B30" s="39" t="s">
        <v>28</v>
      </c>
      <c r="C30" s="40"/>
      <c r="D30" s="66">
        <v>1197707.8326000001</v>
      </c>
      <c r="E30" s="66">
        <v>1376355</v>
      </c>
      <c r="F30" s="67">
        <v>87.020269668799102</v>
      </c>
      <c r="G30" s="66">
        <v>1218636.6836999999</v>
      </c>
      <c r="H30" s="67">
        <v>-1.7173987440174601</v>
      </c>
      <c r="I30" s="66">
        <v>108985.91650000001</v>
      </c>
      <c r="J30" s="67">
        <v>9.0995411012226501</v>
      </c>
      <c r="K30" s="66">
        <v>135432.7573</v>
      </c>
      <c r="L30" s="67">
        <v>11.11346467011</v>
      </c>
      <c r="M30" s="67">
        <v>-0.19527654407431899</v>
      </c>
      <c r="N30" s="66">
        <v>6570428.8646999998</v>
      </c>
      <c r="O30" s="66">
        <v>196086186.00099999</v>
      </c>
      <c r="P30" s="66">
        <v>64997</v>
      </c>
      <c r="Q30" s="66">
        <v>106101</v>
      </c>
      <c r="R30" s="67">
        <v>-38.740445424642601</v>
      </c>
      <c r="S30" s="66">
        <v>18.427124830376801</v>
      </c>
      <c r="T30" s="66">
        <v>23.3720585376198</v>
      </c>
      <c r="U30" s="68">
        <v>-26.835080093946001</v>
      </c>
      <c r="V30" s="52"/>
      <c r="W30" s="52"/>
    </row>
    <row r="31" spans="1:23" ht="12" thickBot="1" x14ac:dyDescent="0.2">
      <c r="A31" s="50"/>
      <c r="B31" s="39" t="s">
        <v>29</v>
      </c>
      <c r="C31" s="40"/>
      <c r="D31" s="66">
        <v>596684.41020000004</v>
      </c>
      <c r="E31" s="66">
        <v>984499</v>
      </c>
      <c r="F31" s="67">
        <v>60.607924457008103</v>
      </c>
      <c r="G31" s="66">
        <v>846248.38170000003</v>
      </c>
      <c r="H31" s="67">
        <v>-29.490629098593899</v>
      </c>
      <c r="I31" s="66">
        <v>23903.500400000001</v>
      </c>
      <c r="J31" s="67">
        <v>4.0060541202991899</v>
      </c>
      <c r="K31" s="66">
        <v>539.97969999999998</v>
      </c>
      <c r="L31" s="67">
        <v>6.3808653780259003E-2</v>
      </c>
      <c r="M31" s="67">
        <v>43.267405608025598</v>
      </c>
      <c r="N31" s="66">
        <v>6032148.0723000001</v>
      </c>
      <c r="O31" s="66">
        <v>175945893.9454</v>
      </c>
      <c r="P31" s="66">
        <v>25627</v>
      </c>
      <c r="Q31" s="66">
        <v>36552</v>
      </c>
      <c r="R31" s="67">
        <v>-29.888925366601001</v>
      </c>
      <c r="S31" s="66">
        <v>23.283428032934001</v>
      </c>
      <c r="T31" s="66">
        <v>24.5188648801707</v>
      </c>
      <c r="U31" s="68">
        <v>-5.3060779773888997</v>
      </c>
      <c r="V31" s="52"/>
      <c r="W31" s="52"/>
    </row>
    <row r="32" spans="1:23" ht="12" thickBot="1" x14ac:dyDescent="0.2">
      <c r="A32" s="50"/>
      <c r="B32" s="39" t="s">
        <v>30</v>
      </c>
      <c r="C32" s="40"/>
      <c r="D32" s="66">
        <v>105464.9679</v>
      </c>
      <c r="E32" s="66">
        <v>142505</v>
      </c>
      <c r="F32" s="67">
        <v>74.0079070208063</v>
      </c>
      <c r="G32" s="66">
        <v>123170.21799999999</v>
      </c>
      <c r="H32" s="67">
        <v>-14.374619439254399</v>
      </c>
      <c r="I32" s="66">
        <v>22192.527300000002</v>
      </c>
      <c r="J32" s="67">
        <v>21.042558246490501</v>
      </c>
      <c r="K32" s="66">
        <v>31387.0013</v>
      </c>
      <c r="L32" s="67">
        <v>25.482622187126399</v>
      </c>
      <c r="M32" s="67">
        <v>-0.29293891162517699</v>
      </c>
      <c r="N32" s="66">
        <v>1270297.959</v>
      </c>
      <c r="O32" s="66">
        <v>26610209.912999999</v>
      </c>
      <c r="P32" s="66">
        <v>19786</v>
      </c>
      <c r="Q32" s="66">
        <v>36934</v>
      </c>
      <c r="R32" s="67">
        <v>-46.428764823739598</v>
      </c>
      <c r="S32" s="66">
        <v>5.3302824168604097</v>
      </c>
      <c r="T32" s="66">
        <v>11.558679181783701</v>
      </c>
      <c r="U32" s="68">
        <v>-116.84928260502799</v>
      </c>
      <c r="V32" s="52"/>
      <c r="W32" s="52"/>
    </row>
    <row r="33" spans="1:23" ht="12" thickBot="1" x14ac:dyDescent="0.2">
      <c r="A33" s="50"/>
      <c r="B33" s="39" t="s">
        <v>31</v>
      </c>
      <c r="C33" s="40"/>
      <c r="D33" s="66">
        <v>1.1504000000000001</v>
      </c>
      <c r="E33" s="69"/>
      <c r="F33" s="69"/>
      <c r="G33" s="66">
        <v>24.530200000000001</v>
      </c>
      <c r="H33" s="67">
        <v>-95.310270605213205</v>
      </c>
      <c r="I33" s="66">
        <v>0.2102</v>
      </c>
      <c r="J33" s="67">
        <v>18.271905424200298</v>
      </c>
      <c r="K33" s="66">
        <v>4.9726999999999997</v>
      </c>
      <c r="L33" s="67">
        <v>20.2717466632967</v>
      </c>
      <c r="M33" s="67">
        <v>-0.95772920143986195</v>
      </c>
      <c r="N33" s="66">
        <v>13.805300000000001</v>
      </c>
      <c r="O33" s="66">
        <v>4827.0679</v>
      </c>
      <c r="P33" s="66">
        <v>1</v>
      </c>
      <c r="Q33" s="69"/>
      <c r="R33" s="69"/>
      <c r="S33" s="66">
        <v>1.1504000000000001</v>
      </c>
      <c r="T33" s="69"/>
      <c r="U33" s="70"/>
      <c r="V33" s="52"/>
      <c r="W33" s="52"/>
    </row>
    <row r="34" spans="1:23" ht="12" thickBot="1" x14ac:dyDescent="0.2">
      <c r="A34" s="50"/>
      <c r="B34" s="39" t="s">
        <v>36</v>
      </c>
      <c r="C34" s="40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6">
        <v>2</v>
      </c>
      <c r="O34" s="66">
        <v>7</v>
      </c>
      <c r="P34" s="69"/>
      <c r="Q34" s="69"/>
      <c r="R34" s="69"/>
      <c r="S34" s="69"/>
      <c r="T34" s="69"/>
      <c r="U34" s="70"/>
      <c r="V34" s="52"/>
      <c r="W34" s="52"/>
    </row>
    <row r="35" spans="1:23" ht="12" thickBot="1" x14ac:dyDescent="0.2">
      <c r="A35" s="50"/>
      <c r="B35" s="39" t="s">
        <v>32</v>
      </c>
      <c r="C35" s="40"/>
      <c r="D35" s="66">
        <v>67551.087599999999</v>
      </c>
      <c r="E35" s="66">
        <v>82949</v>
      </c>
      <c r="F35" s="67">
        <v>81.436892066209396</v>
      </c>
      <c r="G35" s="66">
        <v>47427.596599999997</v>
      </c>
      <c r="H35" s="67">
        <v>42.429919377361003</v>
      </c>
      <c r="I35" s="66">
        <v>8237.2214999999997</v>
      </c>
      <c r="J35" s="67">
        <v>12.194061994643601</v>
      </c>
      <c r="K35" s="66">
        <v>6586.6127999999999</v>
      </c>
      <c r="L35" s="67">
        <v>13.887722069391099</v>
      </c>
      <c r="M35" s="67">
        <v>0.250600536287787</v>
      </c>
      <c r="N35" s="66">
        <v>523056.29470000003</v>
      </c>
      <c r="O35" s="66">
        <v>27859281.462000001</v>
      </c>
      <c r="P35" s="66">
        <v>5196</v>
      </c>
      <c r="Q35" s="66">
        <v>12507</v>
      </c>
      <c r="R35" s="67">
        <v>-58.455265051571097</v>
      </c>
      <c r="S35" s="66">
        <v>13.0005942263279</v>
      </c>
      <c r="T35" s="66">
        <v>15.089304253618</v>
      </c>
      <c r="U35" s="68">
        <v>-16.0662658254506</v>
      </c>
      <c r="V35" s="52"/>
      <c r="W35" s="52"/>
    </row>
    <row r="36" spans="1:23" ht="12" customHeight="1" thickBot="1" x14ac:dyDescent="0.2">
      <c r="A36" s="50"/>
      <c r="B36" s="39" t="s">
        <v>37</v>
      </c>
      <c r="C36" s="40"/>
      <c r="D36" s="69"/>
      <c r="E36" s="66">
        <v>298869</v>
      </c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70"/>
      <c r="V36" s="52"/>
      <c r="W36" s="52"/>
    </row>
    <row r="37" spans="1:23" ht="12" thickBot="1" x14ac:dyDescent="0.2">
      <c r="A37" s="50"/>
      <c r="B37" s="39" t="s">
        <v>38</v>
      </c>
      <c r="C37" s="40"/>
      <c r="D37" s="69"/>
      <c r="E37" s="66">
        <v>583313</v>
      </c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70"/>
      <c r="V37" s="52"/>
      <c r="W37" s="52"/>
    </row>
    <row r="38" spans="1:23" ht="12" thickBot="1" x14ac:dyDescent="0.2">
      <c r="A38" s="50"/>
      <c r="B38" s="39" t="s">
        <v>39</v>
      </c>
      <c r="C38" s="40"/>
      <c r="D38" s="69"/>
      <c r="E38" s="66">
        <v>166924</v>
      </c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70"/>
      <c r="V38" s="52"/>
      <c r="W38" s="52"/>
    </row>
    <row r="39" spans="1:23" ht="12" customHeight="1" thickBot="1" x14ac:dyDescent="0.2">
      <c r="A39" s="50"/>
      <c r="B39" s="39" t="s">
        <v>33</v>
      </c>
      <c r="C39" s="40"/>
      <c r="D39" s="66">
        <v>193642.29949999999</v>
      </c>
      <c r="E39" s="66">
        <v>254916</v>
      </c>
      <c r="F39" s="67">
        <v>75.963179831787699</v>
      </c>
      <c r="G39" s="66">
        <v>187354.69990000001</v>
      </c>
      <c r="H39" s="67">
        <v>3.35598712140981</v>
      </c>
      <c r="I39" s="66">
        <v>9246.9387000000006</v>
      </c>
      <c r="J39" s="67">
        <v>4.77526796773037</v>
      </c>
      <c r="K39" s="66">
        <v>9027.0300999999999</v>
      </c>
      <c r="L39" s="67">
        <v>4.8181498007886399</v>
      </c>
      <c r="M39" s="67">
        <v>2.4361124042336001E-2</v>
      </c>
      <c r="N39" s="66">
        <v>1035752.5603</v>
      </c>
      <c r="O39" s="66">
        <v>46568025.118000001</v>
      </c>
      <c r="P39" s="66">
        <v>350</v>
      </c>
      <c r="Q39" s="66">
        <v>622</v>
      </c>
      <c r="R39" s="67">
        <v>-43.729903536977503</v>
      </c>
      <c r="S39" s="66">
        <v>553.26371285714299</v>
      </c>
      <c r="T39" s="66">
        <v>648.00203713826397</v>
      </c>
      <c r="U39" s="68">
        <v>-17.123538392184901</v>
      </c>
      <c r="V39" s="52"/>
      <c r="W39" s="52"/>
    </row>
    <row r="40" spans="1:23" ht="12" thickBot="1" x14ac:dyDescent="0.2">
      <c r="A40" s="50"/>
      <c r="B40" s="39" t="s">
        <v>34</v>
      </c>
      <c r="C40" s="40"/>
      <c r="D40" s="66">
        <v>654886.51</v>
      </c>
      <c r="E40" s="66">
        <v>294196</v>
      </c>
      <c r="F40" s="67">
        <v>222.60211219731099</v>
      </c>
      <c r="G40" s="66">
        <v>343180.69160000002</v>
      </c>
      <c r="H40" s="67">
        <v>90.8284836616956</v>
      </c>
      <c r="I40" s="66">
        <v>36597.9948</v>
      </c>
      <c r="J40" s="67">
        <v>5.5884484168104196</v>
      </c>
      <c r="K40" s="66">
        <v>24044.722600000001</v>
      </c>
      <c r="L40" s="67">
        <v>7.0064322348373098</v>
      </c>
      <c r="M40" s="67">
        <v>0.52208014244256695</v>
      </c>
      <c r="N40" s="66">
        <v>2881566.0660000001</v>
      </c>
      <c r="O40" s="66">
        <v>88935874.813899994</v>
      </c>
      <c r="P40" s="66">
        <v>3506</v>
      </c>
      <c r="Q40" s="66">
        <v>4363</v>
      </c>
      <c r="R40" s="67">
        <v>-19.6424478569791</v>
      </c>
      <c r="S40" s="66">
        <v>186.79021962350299</v>
      </c>
      <c r="T40" s="66">
        <v>196.28990520284199</v>
      </c>
      <c r="U40" s="68">
        <v>-5.0857510626023297</v>
      </c>
      <c r="V40" s="52"/>
      <c r="W40" s="52"/>
    </row>
    <row r="41" spans="1:23" ht="12" thickBot="1" x14ac:dyDescent="0.2">
      <c r="A41" s="50"/>
      <c r="B41" s="39" t="s">
        <v>40</v>
      </c>
      <c r="C41" s="40"/>
      <c r="D41" s="69"/>
      <c r="E41" s="66">
        <v>84810</v>
      </c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70"/>
      <c r="V41" s="52"/>
      <c r="W41" s="52"/>
    </row>
    <row r="42" spans="1:23" ht="12" thickBot="1" x14ac:dyDescent="0.2">
      <c r="A42" s="50"/>
      <c r="B42" s="39" t="s">
        <v>41</v>
      </c>
      <c r="C42" s="40"/>
      <c r="D42" s="69"/>
      <c r="E42" s="66">
        <v>49712</v>
      </c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70"/>
      <c r="V42" s="52"/>
      <c r="W42" s="52"/>
    </row>
    <row r="43" spans="1:23" ht="12" thickBot="1" x14ac:dyDescent="0.2">
      <c r="A43" s="51"/>
      <c r="B43" s="39" t="s">
        <v>35</v>
      </c>
      <c r="C43" s="40"/>
      <c r="D43" s="71">
        <v>6450.6239999999998</v>
      </c>
      <c r="E43" s="72"/>
      <c r="F43" s="72"/>
      <c r="G43" s="71">
        <v>57639.176099999997</v>
      </c>
      <c r="H43" s="73">
        <v>-88.808611717820895</v>
      </c>
      <c r="I43" s="71">
        <v>609.21259999999995</v>
      </c>
      <c r="J43" s="73">
        <v>9.44424291355379</v>
      </c>
      <c r="K43" s="71">
        <v>6805.6408000000001</v>
      </c>
      <c r="L43" s="73">
        <v>11.8073179744844</v>
      </c>
      <c r="M43" s="73">
        <v>-0.91048416778035102</v>
      </c>
      <c r="N43" s="71">
        <v>73702.592199999999</v>
      </c>
      <c r="O43" s="71">
        <v>6280175.1882999996</v>
      </c>
      <c r="P43" s="71">
        <v>29</v>
      </c>
      <c r="Q43" s="71">
        <v>43</v>
      </c>
      <c r="R43" s="73">
        <v>-32.558139534883701</v>
      </c>
      <c r="S43" s="71">
        <v>222.435310344828</v>
      </c>
      <c r="T43" s="71">
        <v>995.36987209302299</v>
      </c>
      <c r="U43" s="74">
        <v>-347.48734836657201</v>
      </c>
      <c r="V43" s="52"/>
      <c r="W43" s="52"/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8:C38"/>
    <mergeCell ref="B39:C39"/>
    <mergeCell ref="B40:C40"/>
    <mergeCell ref="B41:C41"/>
    <mergeCell ref="B42:C42"/>
    <mergeCell ref="B19:C19"/>
    <mergeCell ref="B20:C20"/>
    <mergeCell ref="B21:C21"/>
    <mergeCell ref="B22:C22"/>
    <mergeCell ref="B18:C18"/>
    <mergeCell ref="B23:C23"/>
    <mergeCell ref="B24:C24"/>
    <mergeCell ref="B43:C43"/>
    <mergeCell ref="B37:C3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/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47787</v>
      </c>
      <c r="D2" s="32">
        <v>550166.58132478595</v>
      </c>
      <c r="E2" s="32">
        <v>412258.13240085501</v>
      </c>
      <c r="F2" s="32">
        <v>137908.44892393201</v>
      </c>
      <c r="G2" s="32">
        <v>412258.13240085501</v>
      </c>
      <c r="H2" s="32">
        <v>0.25066671369215399</v>
      </c>
    </row>
    <row r="3" spans="1:8" ht="14.25" x14ac:dyDescent="0.2">
      <c r="A3" s="32">
        <v>2</v>
      </c>
      <c r="B3" s="33">
        <v>13</v>
      </c>
      <c r="C3" s="32">
        <v>7783.1419999999998</v>
      </c>
      <c r="D3" s="32">
        <v>70653.787255812698</v>
      </c>
      <c r="E3" s="32">
        <v>54282.602245889102</v>
      </c>
      <c r="F3" s="32">
        <v>16371.1850099236</v>
      </c>
      <c r="G3" s="32">
        <v>54282.602245889102</v>
      </c>
      <c r="H3" s="32">
        <v>0.23170994288882599</v>
      </c>
    </row>
    <row r="4" spans="1:8" ht="14.25" x14ac:dyDescent="0.2">
      <c r="A4" s="32">
        <v>3</v>
      </c>
      <c r="B4" s="33">
        <v>14</v>
      </c>
      <c r="C4" s="32">
        <v>92931</v>
      </c>
      <c r="D4" s="32">
        <v>124194.59360427401</v>
      </c>
      <c r="E4" s="32">
        <v>91317.590527350403</v>
      </c>
      <c r="F4" s="32">
        <v>32877.003076923102</v>
      </c>
      <c r="G4" s="32">
        <v>91317.590527350403</v>
      </c>
      <c r="H4" s="32">
        <v>0.26472169297224402</v>
      </c>
    </row>
    <row r="5" spans="1:8" ht="14.25" x14ac:dyDescent="0.2">
      <c r="A5" s="32">
        <v>4</v>
      </c>
      <c r="B5" s="33">
        <v>15</v>
      </c>
      <c r="C5" s="32">
        <v>4842</v>
      </c>
      <c r="D5" s="32">
        <v>95991.345087179507</v>
      </c>
      <c r="E5" s="32">
        <v>72448.782019658101</v>
      </c>
      <c r="F5" s="32">
        <v>23542.563067521402</v>
      </c>
      <c r="G5" s="32">
        <v>72448.782019658101</v>
      </c>
      <c r="H5" s="32">
        <v>0.24525714319494099</v>
      </c>
    </row>
    <row r="6" spans="1:8" ht="14.25" x14ac:dyDescent="0.2">
      <c r="A6" s="32">
        <v>5</v>
      </c>
      <c r="B6" s="33">
        <v>16</v>
      </c>
      <c r="C6" s="32">
        <v>5896</v>
      </c>
      <c r="D6" s="32">
        <v>355261.28642905998</v>
      </c>
      <c r="E6" s="32">
        <v>282524.69602734997</v>
      </c>
      <c r="F6" s="32">
        <v>72736.5904017094</v>
      </c>
      <c r="G6" s="32">
        <v>282524.69602734997</v>
      </c>
      <c r="H6" s="32">
        <v>0.204741110783074</v>
      </c>
    </row>
    <row r="7" spans="1:8" ht="14.25" x14ac:dyDescent="0.2">
      <c r="A7" s="32">
        <v>6</v>
      </c>
      <c r="B7" s="33">
        <v>17</v>
      </c>
      <c r="C7" s="32">
        <v>19084</v>
      </c>
      <c r="D7" s="32">
        <v>293188.64790256397</v>
      </c>
      <c r="E7" s="32">
        <v>213146.73284188</v>
      </c>
      <c r="F7" s="32">
        <v>80041.915060683794</v>
      </c>
      <c r="G7" s="32">
        <v>213146.73284188</v>
      </c>
      <c r="H7" s="32">
        <v>0.273004823458527</v>
      </c>
    </row>
    <row r="8" spans="1:8" ht="14.25" x14ac:dyDescent="0.2">
      <c r="A8" s="32">
        <v>7</v>
      </c>
      <c r="B8" s="33">
        <v>18</v>
      </c>
      <c r="C8" s="32">
        <v>46189</v>
      </c>
      <c r="D8" s="32">
        <v>177844.10802307699</v>
      </c>
      <c r="E8" s="32">
        <v>141460.664188889</v>
      </c>
      <c r="F8" s="32">
        <v>36383.443834188001</v>
      </c>
      <c r="G8" s="32">
        <v>141460.664188889</v>
      </c>
      <c r="H8" s="32">
        <v>0.20458054100654799</v>
      </c>
    </row>
    <row r="9" spans="1:8" ht="14.25" x14ac:dyDescent="0.2">
      <c r="A9" s="32">
        <v>8</v>
      </c>
      <c r="B9" s="33">
        <v>19</v>
      </c>
      <c r="C9" s="32">
        <v>14053</v>
      </c>
      <c r="D9" s="32">
        <v>136621.830845299</v>
      </c>
      <c r="E9" s="32">
        <v>103375.106607692</v>
      </c>
      <c r="F9" s="32">
        <v>33246.724237606802</v>
      </c>
      <c r="G9" s="32">
        <v>103375.106607692</v>
      </c>
      <c r="H9" s="32">
        <v>0.243348548558488</v>
      </c>
    </row>
    <row r="10" spans="1:8" ht="14.25" x14ac:dyDescent="0.2">
      <c r="A10" s="32">
        <v>9</v>
      </c>
      <c r="B10" s="33">
        <v>21</v>
      </c>
      <c r="C10" s="32">
        <v>186817</v>
      </c>
      <c r="D10" s="32">
        <v>837294.27139999997</v>
      </c>
      <c r="E10" s="32">
        <v>836131.31209999998</v>
      </c>
      <c r="F10" s="32">
        <v>1162.9593</v>
      </c>
      <c r="G10" s="32">
        <v>836131.31209999998</v>
      </c>
      <c r="H10" s="32">
        <v>1.3889493093694201E-3</v>
      </c>
    </row>
    <row r="11" spans="1:8" ht="14.25" x14ac:dyDescent="0.2">
      <c r="A11" s="32">
        <v>10</v>
      </c>
      <c r="B11" s="33">
        <v>22</v>
      </c>
      <c r="C11" s="32">
        <v>32509</v>
      </c>
      <c r="D11" s="32">
        <v>452738.94501709403</v>
      </c>
      <c r="E11" s="32">
        <v>408558.819781197</v>
      </c>
      <c r="F11" s="32">
        <v>44180.125235897402</v>
      </c>
      <c r="G11" s="32">
        <v>408558.819781197</v>
      </c>
      <c r="H11" s="32">
        <v>9.7584106077354002E-2</v>
      </c>
    </row>
    <row r="12" spans="1:8" ht="14.25" x14ac:dyDescent="0.2">
      <c r="A12" s="32">
        <v>11</v>
      </c>
      <c r="B12" s="33">
        <v>23</v>
      </c>
      <c r="C12" s="32">
        <v>184672.86600000001</v>
      </c>
      <c r="D12" s="32">
        <v>1310996.8919957301</v>
      </c>
      <c r="E12" s="32">
        <v>1114651.16874786</v>
      </c>
      <c r="F12" s="32">
        <v>196345.723247863</v>
      </c>
      <c r="G12" s="32">
        <v>1114651.16874786</v>
      </c>
      <c r="H12" s="32">
        <v>0.14976825989950801</v>
      </c>
    </row>
    <row r="13" spans="1:8" ht="14.25" x14ac:dyDescent="0.2">
      <c r="A13" s="32">
        <v>12</v>
      </c>
      <c r="B13" s="33">
        <v>24</v>
      </c>
      <c r="C13" s="32">
        <v>13328.058000000001</v>
      </c>
      <c r="D13" s="32">
        <v>441973.70141111099</v>
      </c>
      <c r="E13" s="32">
        <v>397742.80572991498</v>
      </c>
      <c r="F13" s="32">
        <v>44230.895681196598</v>
      </c>
      <c r="G13" s="32">
        <v>397742.80572991498</v>
      </c>
      <c r="H13" s="32">
        <v>0.10007585415145399</v>
      </c>
    </row>
    <row r="14" spans="1:8" ht="14.25" x14ac:dyDescent="0.2">
      <c r="A14" s="32">
        <v>13</v>
      </c>
      <c r="B14" s="33">
        <v>25</v>
      </c>
      <c r="C14" s="32">
        <v>60801</v>
      </c>
      <c r="D14" s="32">
        <v>708102.1875</v>
      </c>
      <c r="E14" s="32">
        <v>656815.18079999997</v>
      </c>
      <c r="F14" s="32">
        <v>51287.006699999998</v>
      </c>
      <c r="G14" s="32">
        <v>656815.18079999997</v>
      </c>
      <c r="H14" s="32">
        <v>7.2428821157963202E-2</v>
      </c>
    </row>
    <row r="15" spans="1:8" ht="14.25" x14ac:dyDescent="0.2">
      <c r="A15" s="32">
        <v>14</v>
      </c>
      <c r="B15" s="33">
        <v>26</v>
      </c>
      <c r="C15" s="32">
        <v>51976</v>
      </c>
      <c r="D15" s="32">
        <v>279394.15273713798</v>
      </c>
      <c r="E15" s="32">
        <v>251113.89857785299</v>
      </c>
      <c r="F15" s="32">
        <v>28280.254159284501</v>
      </c>
      <c r="G15" s="32">
        <v>251113.89857785299</v>
      </c>
      <c r="H15" s="32">
        <v>0.10121992132702699</v>
      </c>
    </row>
    <row r="16" spans="1:8" ht="14.25" x14ac:dyDescent="0.2">
      <c r="A16" s="32">
        <v>15</v>
      </c>
      <c r="B16" s="33">
        <v>27</v>
      </c>
      <c r="C16" s="32">
        <v>146947.117</v>
      </c>
      <c r="D16" s="32">
        <v>1059255.3209333301</v>
      </c>
      <c r="E16" s="32">
        <v>927716.1004</v>
      </c>
      <c r="F16" s="32">
        <v>131539.22053333299</v>
      </c>
      <c r="G16" s="32">
        <v>927716.1004</v>
      </c>
      <c r="H16" s="32">
        <v>0.12418084472536001</v>
      </c>
    </row>
    <row r="17" spans="1:8" ht="14.25" x14ac:dyDescent="0.2">
      <c r="A17" s="32">
        <v>16</v>
      </c>
      <c r="B17" s="33">
        <v>29</v>
      </c>
      <c r="C17" s="32">
        <v>218803</v>
      </c>
      <c r="D17" s="32">
        <v>2681348.2302803402</v>
      </c>
      <c r="E17" s="32">
        <v>2421632.1213632501</v>
      </c>
      <c r="F17" s="32">
        <v>259716.10891709401</v>
      </c>
      <c r="G17" s="32">
        <v>2421632.1213632501</v>
      </c>
      <c r="H17" s="32">
        <v>9.6860268272554798E-2</v>
      </c>
    </row>
    <row r="18" spans="1:8" ht="14.25" x14ac:dyDescent="0.2">
      <c r="A18" s="32">
        <v>17</v>
      </c>
      <c r="B18" s="33">
        <v>31</v>
      </c>
      <c r="C18" s="32">
        <v>24869.521000000001</v>
      </c>
      <c r="D18" s="32">
        <v>174621.70686119099</v>
      </c>
      <c r="E18" s="32">
        <v>141228.86216346</v>
      </c>
      <c r="F18" s="32">
        <v>33392.844697730499</v>
      </c>
      <c r="G18" s="32">
        <v>141228.86216346</v>
      </c>
      <c r="H18" s="32">
        <v>0.19122963174489499</v>
      </c>
    </row>
    <row r="19" spans="1:8" ht="14.25" x14ac:dyDescent="0.2">
      <c r="A19" s="32">
        <v>18</v>
      </c>
      <c r="B19" s="33">
        <v>32</v>
      </c>
      <c r="C19" s="32">
        <v>8136.2529999999997</v>
      </c>
      <c r="D19" s="32">
        <v>130924.096956925</v>
      </c>
      <c r="E19" s="32">
        <v>120354.373695456</v>
      </c>
      <c r="F19" s="32">
        <v>10569.7232614682</v>
      </c>
      <c r="G19" s="32">
        <v>120354.373695456</v>
      </c>
      <c r="H19" s="32">
        <v>8.0731687345117001E-2</v>
      </c>
    </row>
    <row r="20" spans="1:8" ht="14.25" x14ac:dyDescent="0.2">
      <c r="A20" s="32">
        <v>19</v>
      </c>
      <c r="B20" s="33">
        <v>33</v>
      </c>
      <c r="C20" s="32">
        <v>54412.904999999999</v>
      </c>
      <c r="D20" s="32">
        <v>569984.06850567996</v>
      </c>
      <c r="E20" s="32">
        <v>491470.42553553201</v>
      </c>
      <c r="F20" s="32">
        <v>78513.642970148299</v>
      </c>
      <c r="G20" s="32">
        <v>491470.42553553201</v>
      </c>
      <c r="H20" s="32">
        <v>0.13774708331056801</v>
      </c>
    </row>
    <row r="21" spans="1:8" ht="14.25" x14ac:dyDescent="0.2">
      <c r="A21" s="32">
        <v>20</v>
      </c>
      <c r="B21" s="33">
        <v>34</v>
      </c>
      <c r="C21" s="32">
        <v>33180.370000000003</v>
      </c>
      <c r="D21" s="32">
        <v>182474.853405189</v>
      </c>
      <c r="E21" s="32">
        <v>125764.484361535</v>
      </c>
      <c r="F21" s="32">
        <v>56710.369043653896</v>
      </c>
      <c r="G21" s="32">
        <v>125764.484361535</v>
      </c>
      <c r="H21" s="32">
        <v>0.31078457105389501</v>
      </c>
    </row>
    <row r="22" spans="1:8" ht="14.25" x14ac:dyDescent="0.2">
      <c r="A22" s="32">
        <v>21</v>
      </c>
      <c r="B22" s="33">
        <v>35</v>
      </c>
      <c r="C22" s="32">
        <v>21816.315999999999</v>
      </c>
      <c r="D22" s="32">
        <v>478650.13451061898</v>
      </c>
      <c r="E22" s="32">
        <v>471803.92913362797</v>
      </c>
      <c r="F22" s="32">
        <v>6846.2053769911499</v>
      </c>
      <c r="G22" s="32">
        <v>471803.92913362797</v>
      </c>
      <c r="H22" s="32">
        <v>1.43031514740737E-2</v>
      </c>
    </row>
    <row r="23" spans="1:8" ht="14.25" x14ac:dyDescent="0.2">
      <c r="A23" s="32">
        <v>22</v>
      </c>
      <c r="B23" s="33">
        <v>36</v>
      </c>
      <c r="C23" s="32">
        <v>94394.572</v>
      </c>
      <c r="D23" s="32">
        <v>431172.626927434</v>
      </c>
      <c r="E23" s="32">
        <v>360714.69093875401</v>
      </c>
      <c r="F23" s="32">
        <v>70457.935988679601</v>
      </c>
      <c r="G23" s="32">
        <v>360714.69093875401</v>
      </c>
      <c r="H23" s="32">
        <v>0.163410039479472</v>
      </c>
    </row>
    <row r="24" spans="1:8" ht="14.25" x14ac:dyDescent="0.2">
      <c r="A24" s="32">
        <v>23</v>
      </c>
      <c r="B24" s="33">
        <v>37</v>
      </c>
      <c r="C24" s="32">
        <v>113313.50900000001</v>
      </c>
      <c r="D24" s="32">
        <v>1197707.8277610601</v>
      </c>
      <c r="E24" s="32">
        <v>1088721.9199884001</v>
      </c>
      <c r="F24" s="32">
        <v>108985.907772658</v>
      </c>
      <c r="G24" s="32">
        <v>1088721.9199884001</v>
      </c>
      <c r="H24" s="32">
        <v>9.0995404093159704E-2</v>
      </c>
    </row>
    <row r="25" spans="1:8" ht="14.25" x14ac:dyDescent="0.2">
      <c r="A25" s="32">
        <v>24</v>
      </c>
      <c r="B25" s="33">
        <v>38</v>
      </c>
      <c r="C25" s="32">
        <v>141262.07999999999</v>
      </c>
      <c r="D25" s="32">
        <v>596684.39744513296</v>
      </c>
      <c r="E25" s="32">
        <v>572780.88691061898</v>
      </c>
      <c r="F25" s="32">
        <v>23903.510534513302</v>
      </c>
      <c r="G25" s="32">
        <v>572780.88691061898</v>
      </c>
      <c r="H25" s="32">
        <v>4.0060559044048601E-2</v>
      </c>
    </row>
    <row r="26" spans="1:8" ht="14.25" x14ac:dyDescent="0.2">
      <c r="A26" s="32">
        <v>25</v>
      </c>
      <c r="B26" s="33">
        <v>39</v>
      </c>
      <c r="C26" s="32">
        <v>61672.65</v>
      </c>
      <c r="D26" s="32">
        <v>105464.93577728599</v>
      </c>
      <c r="E26" s="32">
        <v>83272.432970441907</v>
      </c>
      <c r="F26" s="32">
        <v>22192.502806844201</v>
      </c>
      <c r="G26" s="32">
        <v>83272.432970441907</v>
      </c>
      <c r="H26" s="32">
        <v>0.21042541431693401</v>
      </c>
    </row>
    <row r="27" spans="1:8" ht="14.25" x14ac:dyDescent="0.2">
      <c r="A27" s="32">
        <v>26</v>
      </c>
      <c r="B27" s="33">
        <v>40</v>
      </c>
      <c r="C27" s="32">
        <v>1</v>
      </c>
      <c r="D27" s="32">
        <v>1.1504000000000001</v>
      </c>
      <c r="E27" s="32">
        <v>0.94020000000000004</v>
      </c>
      <c r="F27" s="32">
        <v>0.2102</v>
      </c>
      <c r="G27" s="32">
        <v>0.94020000000000004</v>
      </c>
      <c r="H27" s="32">
        <v>0.18271905424200299</v>
      </c>
    </row>
    <row r="28" spans="1:8" ht="14.25" x14ac:dyDescent="0.2">
      <c r="A28" s="32">
        <v>27</v>
      </c>
      <c r="B28" s="33">
        <v>42</v>
      </c>
      <c r="C28" s="32">
        <v>4129.6859999999997</v>
      </c>
      <c r="D28" s="32">
        <v>67551.087299999999</v>
      </c>
      <c r="E28" s="32">
        <v>59313.871200000001</v>
      </c>
      <c r="F28" s="32">
        <v>8237.2160999999996</v>
      </c>
      <c r="G28" s="32">
        <v>59313.871200000001</v>
      </c>
      <c r="H28" s="32">
        <v>0.12194054054848601</v>
      </c>
    </row>
    <row r="29" spans="1:8" ht="14.25" x14ac:dyDescent="0.2">
      <c r="A29" s="32">
        <v>28</v>
      </c>
      <c r="B29" s="33">
        <v>75</v>
      </c>
      <c r="C29" s="32">
        <v>358</v>
      </c>
      <c r="D29" s="32">
        <v>193642.29914529901</v>
      </c>
      <c r="E29" s="32">
        <v>184395.36128205099</v>
      </c>
      <c r="F29" s="32">
        <v>9246.9378632478602</v>
      </c>
      <c r="G29" s="32">
        <v>184395.36128205099</v>
      </c>
      <c r="H29" s="32">
        <v>4.7752675443651103E-2</v>
      </c>
    </row>
    <row r="30" spans="1:8" ht="14.25" x14ac:dyDescent="0.2">
      <c r="A30" s="32">
        <v>29</v>
      </c>
      <c r="B30" s="33">
        <v>76</v>
      </c>
      <c r="C30" s="32">
        <v>3752</v>
      </c>
      <c r="D30" s="32">
        <v>654886.50074188004</v>
      </c>
      <c r="E30" s="32">
        <v>618288.52606581198</v>
      </c>
      <c r="F30" s="32">
        <v>36597.974676068399</v>
      </c>
      <c r="G30" s="32">
        <v>618288.52606581198</v>
      </c>
      <c r="H30" s="32">
        <v>5.5884454229257703E-2</v>
      </c>
    </row>
    <row r="31" spans="1:8" ht="14.25" x14ac:dyDescent="0.2">
      <c r="A31" s="32">
        <v>30</v>
      </c>
      <c r="B31" s="33">
        <v>99</v>
      </c>
      <c r="C31" s="33">
        <v>30</v>
      </c>
      <c r="D31" s="33">
        <v>6450.6238559866897</v>
      </c>
      <c r="E31" s="33">
        <v>5841.4113909689104</v>
      </c>
      <c r="F31" s="33">
        <v>609.212465017775</v>
      </c>
      <c r="G31" s="33">
        <v>5841.4113909689104</v>
      </c>
      <c r="H31" s="33">
        <v>9.4442410318558198E-2</v>
      </c>
    </row>
    <row r="32" spans="1:8" ht="14.25" x14ac:dyDescent="0.2">
      <c r="A32" s="32"/>
      <c r="B32" s="33"/>
      <c r="C32" s="33"/>
      <c r="D32" s="33"/>
      <c r="E32" s="33"/>
      <c r="F32" s="33"/>
      <c r="G32" s="33"/>
      <c r="H32" s="33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2"/>
      <c r="D43" s="32"/>
      <c r="E43" s="32"/>
      <c r="F43" s="32"/>
      <c r="G43" s="32"/>
      <c r="H43" s="32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2014-06-04T06:27:46Z</dcterms:modified>
</cp:coreProperties>
</file>