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<sst xmlns="http://schemas.openxmlformats.org/spreadsheetml/2006/main" count="114" uniqueCount="71">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</sst>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15017932.6416</v>
      </c>
      <c r="F3" s="25">
        <f>RA!I7</f>
        <v>1754234.1517</v>
      </c>
      <c r="G3" s="16">
        <f>E3-F3</f>
        <v>13263698.4899</v>
      </c>
      <c r="H3" s="27">
        <f>RA!J7</f>
        <v>11.680929682962701</v>
      </c>
      <c r="I3" s="20">
        <f>SUM(I4:I39)</f>
        <v>15017936.247061282</v>
      </c>
      <c r="J3" s="21">
        <f>SUM(J4:J39)</f>
        <v>13263698.297678065</v>
      </c>
      <c r="K3" s="22">
        <f>E3-I3</f>
        <v>-3.6054612826555967</v>
      </c>
      <c r="L3" s="22">
        <f>G3-J3</f>
        <v>0.19222193583846092</v>
      </c>
    </row>
    <row r="4" spans="1:12" x14ac:dyDescent="0.15">
      <c r="A4" s="38">
        <f>RA!A8</f>
        <v>41796</v>
      </c>
      <c r="B4" s="12">
        <v>12</v>
      </c>
      <c r="C4" s="35" t="s">
        <v>6</v>
      </c>
      <c r="D4" s="35"/>
      <c r="E4" s="15">
        <f>VLOOKUP(C4,RA!B8:D39,3,0)</f>
        <v>531930.34340000001</v>
      </c>
      <c r="F4" s="25">
        <f>VLOOKUP(C4,RA!B8:I43,8,0)</f>
        <v>133915.32810000001</v>
      </c>
      <c r="G4" s="16">
        <f t="shared" ref="G4:G39" si="0">E4-F4</f>
        <v>398015.01529999997</v>
      </c>
      <c r="H4" s="27">
        <f>RA!J8</f>
        <v>25.175350449842401</v>
      </c>
      <c r="I4" s="20">
        <f>VLOOKUP(B4,RMS!B:D,3,FALSE)</f>
        <v>531930.84917008504</v>
      </c>
      <c r="J4" s="21">
        <f>VLOOKUP(B4,RMS!B:E,4,FALSE)</f>
        <v>398015.02102393197</v>
      </c>
      <c r="K4" s="22">
        <f t="shared" ref="K4:K39" si="1">E4-I4</f>
        <v>-0.50577008503023535</v>
      </c>
      <c r="L4" s="22">
        <f t="shared" ref="L4:L39" si="2">G4-J4</f>
        <v>-5.7239320012740791E-3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78475.794999999998</v>
      </c>
      <c r="F5" s="25">
        <f>VLOOKUP(C5,RA!B9:I44,8,0)</f>
        <v>17726.154600000002</v>
      </c>
      <c r="G5" s="16">
        <f t="shared" si="0"/>
        <v>60749.640399999997</v>
      </c>
      <c r="H5" s="27">
        <f>RA!J9</f>
        <v>22.5880535520539</v>
      </c>
      <c r="I5" s="20">
        <f>VLOOKUP(B5,RMS!B:D,3,FALSE)</f>
        <v>78475.810191626995</v>
      </c>
      <c r="J5" s="21">
        <f>VLOOKUP(B5,RMS!B:E,4,FALSE)</f>
        <v>60749.651551531701</v>
      </c>
      <c r="K5" s="22">
        <f t="shared" si="1"/>
        <v>-1.5191626996966079E-2</v>
      </c>
      <c r="L5" s="22">
        <f t="shared" si="2"/>
        <v>-1.1151531703944784E-2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126959.93889999999</v>
      </c>
      <c r="F6" s="25">
        <f>VLOOKUP(C6,RA!B10:I45,8,0)</f>
        <v>36692.425900000002</v>
      </c>
      <c r="G6" s="16">
        <f t="shared" si="0"/>
        <v>90267.512999999992</v>
      </c>
      <c r="H6" s="27">
        <f>RA!J10</f>
        <v>28.900790452412501</v>
      </c>
      <c r="I6" s="20">
        <f>VLOOKUP(B6,RMS!B:D,3,FALSE)</f>
        <v>126962.005821368</v>
      </c>
      <c r="J6" s="21">
        <f>VLOOKUP(B6,RMS!B:E,4,FALSE)</f>
        <v>90267.512846153797</v>
      </c>
      <c r="K6" s="22">
        <f t="shared" si="1"/>
        <v>-2.0669213680084795</v>
      </c>
      <c r="L6" s="22">
        <f t="shared" si="2"/>
        <v>1.5384619473479688E-4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74009.289300000004</v>
      </c>
      <c r="F7" s="25">
        <f>VLOOKUP(C7,RA!B11:I46,8,0)</f>
        <v>9944.1880000000001</v>
      </c>
      <c r="G7" s="16">
        <f t="shared" si="0"/>
        <v>64065.101300000002</v>
      </c>
      <c r="H7" s="27">
        <f>RA!J11</f>
        <v>13.4364052054206</v>
      </c>
      <c r="I7" s="20">
        <f>VLOOKUP(B7,RMS!B:D,3,FALSE)</f>
        <v>74009.316080341901</v>
      </c>
      <c r="J7" s="21">
        <f>VLOOKUP(B7,RMS!B:E,4,FALSE)</f>
        <v>64065.101401709398</v>
      </c>
      <c r="K7" s="22">
        <f t="shared" si="1"/>
        <v>-2.6780341897392645E-2</v>
      </c>
      <c r="L7" s="22">
        <f t="shared" si="2"/>
        <v>-1.0170939640374854E-4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235956.24350000001</v>
      </c>
      <c r="F8" s="25">
        <f>VLOOKUP(C8,RA!B12:I47,8,0)</f>
        <v>35759.347600000001</v>
      </c>
      <c r="G8" s="16">
        <f t="shared" si="0"/>
        <v>200196.8959</v>
      </c>
      <c r="H8" s="27">
        <f>RA!J12</f>
        <v>15.1550758181146</v>
      </c>
      <c r="I8" s="20">
        <f>VLOOKUP(B8,RMS!B:D,3,FALSE)</f>
        <v>235956.234304274</v>
      </c>
      <c r="J8" s="21">
        <f>VLOOKUP(B8,RMS!B:E,4,FALSE)</f>
        <v>200196.89538119701</v>
      </c>
      <c r="K8" s="22">
        <f t="shared" si="1"/>
        <v>9.1957260156050324E-3</v>
      </c>
      <c r="L8" s="22">
        <f t="shared" si="2"/>
        <v>5.1880298997275531E-4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281416.57890000002</v>
      </c>
      <c r="F9" s="25">
        <f>VLOOKUP(C9,RA!B13:I48,8,0)</f>
        <v>77815.243000000002</v>
      </c>
      <c r="G9" s="16">
        <f t="shared" si="0"/>
        <v>203601.33590000001</v>
      </c>
      <c r="H9" s="27">
        <f>RA!J13</f>
        <v>27.6512646497814</v>
      </c>
      <c r="I9" s="20">
        <f>VLOOKUP(B9,RMS!B:D,3,FALSE)</f>
        <v>281416.74610769202</v>
      </c>
      <c r="J9" s="21">
        <f>VLOOKUP(B9,RMS!B:E,4,FALSE)</f>
        <v>203601.33622393201</v>
      </c>
      <c r="K9" s="22">
        <f t="shared" si="1"/>
        <v>-0.16720769199309871</v>
      </c>
      <c r="L9" s="22">
        <f t="shared" si="2"/>
        <v>-3.2393200672231615E-4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144987.38759999999</v>
      </c>
      <c r="F10" s="25">
        <f>VLOOKUP(C10,RA!B14:I49,8,0)</f>
        <v>27703.614699999998</v>
      </c>
      <c r="G10" s="16">
        <f t="shared" si="0"/>
        <v>117283.77289999998</v>
      </c>
      <c r="H10" s="27">
        <f>RA!J14</f>
        <v>19.1076031912723</v>
      </c>
      <c r="I10" s="20">
        <f>VLOOKUP(B10,RMS!B:D,3,FALSE)</f>
        <v>144987.38193760699</v>
      </c>
      <c r="J10" s="21">
        <f>VLOOKUP(B10,RMS!B:E,4,FALSE)</f>
        <v>117283.77101538501</v>
      </c>
      <c r="K10" s="22">
        <f t="shared" si="1"/>
        <v>5.6623929995112121E-3</v>
      </c>
      <c r="L10" s="22">
        <f t="shared" si="2"/>
        <v>1.88461497600656E-3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120639.7604</v>
      </c>
      <c r="F11" s="25">
        <f>VLOOKUP(C11,RA!B15:I50,8,0)</f>
        <v>26554.3763</v>
      </c>
      <c r="G11" s="16">
        <f t="shared" si="0"/>
        <v>94085.384099999996</v>
      </c>
      <c r="H11" s="27">
        <f>RA!J15</f>
        <v>22.0112972803948</v>
      </c>
      <c r="I11" s="20">
        <f>VLOOKUP(B11,RMS!B:D,3,FALSE)</f>
        <v>120639.837064957</v>
      </c>
      <c r="J11" s="21">
        <f>VLOOKUP(B11,RMS!B:E,4,FALSE)</f>
        <v>94085.385152991497</v>
      </c>
      <c r="K11" s="22">
        <f t="shared" si="1"/>
        <v>-7.6664956999593414E-2</v>
      </c>
      <c r="L11" s="22">
        <f t="shared" si="2"/>
        <v>-1.0529915016377345E-3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749303.41760000004</v>
      </c>
      <c r="F12" s="25">
        <f>VLOOKUP(C12,RA!B16:I51,8,0)</f>
        <v>23417.954300000001</v>
      </c>
      <c r="G12" s="16">
        <f t="shared" si="0"/>
        <v>725885.46330000006</v>
      </c>
      <c r="H12" s="27">
        <f>RA!J16</f>
        <v>3.1252966088166398</v>
      </c>
      <c r="I12" s="20">
        <f>VLOOKUP(B12,RMS!B:D,3,FALSE)</f>
        <v>749303.3186</v>
      </c>
      <c r="J12" s="21">
        <f>VLOOKUP(B12,RMS!B:E,4,FALSE)</f>
        <v>725885.46329999994</v>
      </c>
      <c r="K12" s="22">
        <f t="shared" si="1"/>
        <v>9.9000000045634806E-2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460846.45159999997</v>
      </c>
      <c r="F13" s="25">
        <f>VLOOKUP(C13,RA!B17:I52,8,0)</f>
        <v>54154.145700000001</v>
      </c>
      <c r="G13" s="16">
        <f t="shared" si="0"/>
        <v>406692.30589999998</v>
      </c>
      <c r="H13" s="27">
        <f>RA!J17</f>
        <v>11.751017179796801</v>
      </c>
      <c r="I13" s="20">
        <f>VLOOKUP(B13,RMS!B:D,3,FALSE)</f>
        <v>460846.49412136798</v>
      </c>
      <c r="J13" s="21">
        <f>VLOOKUP(B13,RMS!B:E,4,FALSE)</f>
        <v>406692.30599572603</v>
      </c>
      <c r="K13" s="22">
        <f t="shared" si="1"/>
        <v>-4.2521368013694882E-2</v>
      </c>
      <c r="L13" s="22">
        <f t="shared" si="2"/>
        <v>-9.5726049039512873E-5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1664187.5138000001</v>
      </c>
      <c r="F14" s="25">
        <f>VLOOKUP(C14,RA!B18:I53,8,0)</f>
        <v>234768.56340000001</v>
      </c>
      <c r="G14" s="16">
        <f t="shared" si="0"/>
        <v>1429418.9504</v>
      </c>
      <c r="H14" s="27">
        <f>RA!J18</f>
        <v>14.107097995461499</v>
      </c>
      <c r="I14" s="20">
        <f>VLOOKUP(B14,RMS!B:D,3,FALSE)</f>
        <v>1664187.94031026</v>
      </c>
      <c r="J14" s="21">
        <f>VLOOKUP(B14,RMS!B:E,4,FALSE)</f>
        <v>1429418.95522051</v>
      </c>
      <c r="K14" s="22">
        <f t="shared" si="1"/>
        <v>-0.4265102599747479</v>
      </c>
      <c r="L14" s="22">
        <f t="shared" si="2"/>
        <v>-4.820510046556592E-3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448787.70740000001</v>
      </c>
      <c r="F15" s="25">
        <f>VLOOKUP(C15,RA!B19:I54,8,0)</f>
        <v>50694.875999999997</v>
      </c>
      <c r="G15" s="16">
        <f t="shared" si="0"/>
        <v>398092.83140000002</v>
      </c>
      <c r="H15" s="27">
        <f>RA!J19</f>
        <v>11.295959128135401</v>
      </c>
      <c r="I15" s="20">
        <f>VLOOKUP(B15,RMS!B:D,3,FALSE)</f>
        <v>448787.72698376101</v>
      </c>
      <c r="J15" s="21">
        <f>VLOOKUP(B15,RMS!B:E,4,FALSE)</f>
        <v>398092.83244615397</v>
      </c>
      <c r="K15" s="22">
        <f t="shared" si="1"/>
        <v>-1.9583760993555188E-2</v>
      </c>
      <c r="L15" s="22">
        <f t="shared" si="2"/>
        <v>-1.0461539495736361E-3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883697.22250000003</v>
      </c>
      <c r="F16" s="25">
        <f>VLOOKUP(C16,RA!B20:I55,8,0)</f>
        <v>66137.797900000005</v>
      </c>
      <c r="G16" s="16">
        <f t="shared" si="0"/>
        <v>817559.42460000003</v>
      </c>
      <c r="H16" s="27">
        <f>RA!J20</f>
        <v>7.4842147532041201</v>
      </c>
      <c r="I16" s="20">
        <f>VLOOKUP(B16,RMS!B:D,3,FALSE)</f>
        <v>883697.37820000004</v>
      </c>
      <c r="J16" s="21">
        <f>VLOOKUP(B16,RMS!B:E,4,FALSE)</f>
        <v>817559.42460000003</v>
      </c>
      <c r="K16" s="22">
        <f t="shared" si="1"/>
        <v>-0.15570000000298023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303979.52919999999</v>
      </c>
      <c r="F17" s="25">
        <f>VLOOKUP(C17,RA!B21:I56,8,0)</f>
        <v>33544.481500000002</v>
      </c>
      <c r="G17" s="16">
        <f t="shared" si="0"/>
        <v>270435.0477</v>
      </c>
      <c r="H17" s="27">
        <f>RA!J21</f>
        <v>11.0351119985878</v>
      </c>
      <c r="I17" s="20">
        <f>VLOOKUP(B17,RMS!B:D,3,FALSE)</f>
        <v>303979.32018216501</v>
      </c>
      <c r="J17" s="21">
        <f>VLOOKUP(B17,RMS!B:E,4,FALSE)</f>
        <v>270435.04753662401</v>
      </c>
      <c r="K17" s="22">
        <f t="shared" si="1"/>
        <v>0.20901783497538418</v>
      </c>
      <c r="L17" s="22">
        <f t="shared" si="2"/>
        <v>1.6337598208338022E-4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1206896.8879</v>
      </c>
      <c r="F18" s="25">
        <f>VLOOKUP(C18,RA!B22:I57,8,0)</f>
        <v>129637.027</v>
      </c>
      <c r="G18" s="16">
        <f t="shared" si="0"/>
        <v>1077259.8609</v>
      </c>
      <c r="H18" s="27">
        <f>RA!J22</f>
        <v>10.741350673757101</v>
      </c>
      <c r="I18" s="20">
        <f>VLOOKUP(B18,RMS!B:D,3,FALSE)</f>
        <v>1206896.8543640999</v>
      </c>
      <c r="J18" s="21">
        <f>VLOOKUP(B18,RMS!B:E,4,FALSE)</f>
        <v>1077259.8619076901</v>
      </c>
      <c r="K18" s="22">
        <f t="shared" si="1"/>
        <v>3.3535900060087442E-2</v>
      </c>
      <c r="L18" s="22">
        <f t="shared" si="2"/>
        <v>-1.0076900944113731E-3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2557642.0044</v>
      </c>
      <c r="F19" s="25">
        <f>VLOOKUP(C19,RA!B23:I58,8,0)</f>
        <v>216498.29209999999</v>
      </c>
      <c r="G19" s="16">
        <f t="shared" si="0"/>
        <v>2341143.7122999998</v>
      </c>
      <c r="H19" s="27">
        <f>RA!J23</f>
        <v>8.4647613593908204</v>
      </c>
      <c r="I19" s="20">
        <f>VLOOKUP(B19,RMS!B:D,3,FALSE)</f>
        <v>2557642.7354051298</v>
      </c>
      <c r="J19" s="21">
        <f>VLOOKUP(B19,RMS!B:E,4,FALSE)</f>
        <v>2341143.7436700901</v>
      </c>
      <c r="K19" s="22">
        <f t="shared" si="1"/>
        <v>-0.7310051298700273</v>
      </c>
      <c r="L19" s="22">
        <f t="shared" si="2"/>
        <v>-3.1370090320706367E-2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230681.8205</v>
      </c>
      <c r="F20" s="25">
        <f>VLOOKUP(C20,RA!B24:I59,8,0)</f>
        <v>39767.440799999997</v>
      </c>
      <c r="G20" s="16">
        <f t="shared" si="0"/>
        <v>190914.37969999999</v>
      </c>
      <c r="H20" s="27">
        <f>RA!J24</f>
        <v>17.239087464198299</v>
      </c>
      <c r="I20" s="20">
        <f>VLOOKUP(B20,RMS!B:D,3,FALSE)</f>
        <v>230681.810856214</v>
      </c>
      <c r="J20" s="21">
        <f>VLOOKUP(B20,RMS!B:E,4,FALSE)</f>
        <v>190914.37253062901</v>
      </c>
      <c r="K20" s="22">
        <f t="shared" si="1"/>
        <v>9.6437860047444701E-3</v>
      </c>
      <c r="L20" s="22">
        <f t="shared" si="2"/>
        <v>7.1693709760438651E-3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205766.6612</v>
      </c>
      <c r="F21" s="25">
        <f>VLOOKUP(C21,RA!B25:I60,8,0)</f>
        <v>16201.1965</v>
      </c>
      <c r="G21" s="16">
        <f t="shared" si="0"/>
        <v>189565.46470000001</v>
      </c>
      <c r="H21" s="27">
        <f>RA!J25</f>
        <v>7.8735769951833197</v>
      </c>
      <c r="I21" s="20">
        <f>VLOOKUP(B21,RMS!B:D,3,FALSE)</f>
        <v>205766.65761490099</v>
      </c>
      <c r="J21" s="21">
        <f>VLOOKUP(B21,RMS!B:E,4,FALSE)</f>
        <v>189565.45719048401</v>
      </c>
      <c r="K21" s="22">
        <f t="shared" si="1"/>
        <v>3.585099009796977E-3</v>
      </c>
      <c r="L21" s="22">
        <f t="shared" si="2"/>
        <v>7.5095159991178662E-3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507514.2599</v>
      </c>
      <c r="F22" s="25">
        <f>VLOOKUP(C22,RA!B26:I61,8,0)</f>
        <v>109468.4713</v>
      </c>
      <c r="G22" s="16">
        <f t="shared" si="0"/>
        <v>398045.78859999997</v>
      </c>
      <c r="H22" s="27">
        <f>RA!J26</f>
        <v>21.569536060241798</v>
      </c>
      <c r="I22" s="20">
        <f>VLOOKUP(B22,RMS!B:D,3,FALSE)</f>
        <v>507514.209773565</v>
      </c>
      <c r="J22" s="21">
        <f>VLOOKUP(B22,RMS!B:E,4,FALSE)</f>
        <v>398045.75159717002</v>
      </c>
      <c r="K22" s="22">
        <f t="shared" si="1"/>
        <v>5.0126435002312064E-2</v>
      </c>
      <c r="L22" s="22">
        <f t="shared" si="2"/>
        <v>3.7002829951234162E-2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234705.66250000001</v>
      </c>
      <c r="F23" s="25">
        <f>VLOOKUP(C23,RA!B27:I62,8,0)</f>
        <v>75750.887300000002</v>
      </c>
      <c r="G23" s="16">
        <f t="shared" si="0"/>
        <v>158954.7752</v>
      </c>
      <c r="H23" s="27">
        <f>RA!J27</f>
        <v>32.274844370233303</v>
      </c>
      <c r="I23" s="20">
        <f>VLOOKUP(B23,RMS!B:D,3,FALSE)</f>
        <v>234705.606757628</v>
      </c>
      <c r="J23" s="21">
        <f>VLOOKUP(B23,RMS!B:E,4,FALSE)</f>
        <v>158954.78125700299</v>
      </c>
      <c r="K23" s="22">
        <f t="shared" si="1"/>
        <v>5.5742372001986951E-2</v>
      </c>
      <c r="L23" s="22">
        <f t="shared" si="2"/>
        <v>-6.0570029891096056E-3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680010.45059999998</v>
      </c>
      <c r="F24" s="25">
        <f>VLOOKUP(C24,RA!B28:I63,8,0)</f>
        <v>40408.772299999997</v>
      </c>
      <c r="G24" s="16">
        <f t="shared" si="0"/>
        <v>639601.67830000003</v>
      </c>
      <c r="H24" s="27">
        <f>RA!J28</f>
        <v>5.9423751891380103</v>
      </c>
      <c r="I24" s="20">
        <f>VLOOKUP(B24,RMS!B:D,3,FALSE)</f>
        <v>680010.45086725696</v>
      </c>
      <c r="J24" s="21">
        <f>VLOOKUP(B24,RMS!B:E,4,FALSE)</f>
        <v>639601.67542654905</v>
      </c>
      <c r="K24" s="22">
        <f t="shared" si="1"/>
        <v>-2.6725698262453079E-4</v>
      </c>
      <c r="L24" s="22">
        <f t="shared" si="2"/>
        <v>2.8734509833157063E-3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540972.66189999995</v>
      </c>
      <c r="F25" s="25">
        <f>VLOOKUP(C25,RA!B29:I64,8,0)</f>
        <v>92036.824200000003</v>
      </c>
      <c r="G25" s="16">
        <f t="shared" si="0"/>
        <v>448935.83769999992</v>
      </c>
      <c r="H25" s="27">
        <f>RA!J29</f>
        <v>17.0132116984893</v>
      </c>
      <c r="I25" s="20">
        <f>VLOOKUP(B25,RMS!B:D,3,FALSE)</f>
        <v>540972.66096283204</v>
      </c>
      <c r="J25" s="21">
        <f>VLOOKUP(B25,RMS!B:E,4,FALSE)</f>
        <v>448935.800634521</v>
      </c>
      <c r="K25" s="22">
        <f t="shared" si="1"/>
        <v>9.3716790433973074E-4</v>
      </c>
      <c r="L25" s="22">
        <f t="shared" si="2"/>
        <v>3.7065478914882988E-2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1140658.5123000001</v>
      </c>
      <c r="F26" s="25">
        <f>VLOOKUP(C26,RA!B30:I65,8,0)</f>
        <v>84440.640299999999</v>
      </c>
      <c r="G26" s="16">
        <f t="shared" si="0"/>
        <v>1056217.872</v>
      </c>
      <c r="H26" s="27">
        <f>RA!J30</f>
        <v>7.4027975410217799</v>
      </c>
      <c r="I26" s="20">
        <f>VLOOKUP(B26,RMS!B:D,3,FALSE)</f>
        <v>1140658.50724425</v>
      </c>
      <c r="J26" s="21">
        <f>VLOOKUP(B26,RMS!B:E,4,FALSE)</f>
        <v>1056217.8614709701</v>
      </c>
      <c r="K26" s="22">
        <f t="shared" si="1"/>
        <v>5.0557500217109919E-3</v>
      </c>
      <c r="L26" s="22">
        <f t="shared" si="2"/>
        <v>1.0529029881581664E-2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725949.23589999997</v>
      </c>
      <c r="F27" s="25">
        <f>VLOOKUP(C27,RA!B31:I66,8,0)</f>
        <v>24537.9774</v>
      </c>
      <c r="G27" s="16">
        <f t="shared" si="0"/>
        <v>701411.2585</v>
      </c>
      <c r="H27" s="27">
        <f>RA!J31</f>
        <v>3.38012304256769</v>
      </c>
      <c r="I27" s="20">
        <f>VLOOKUP(B27,RMS!B:D,3,FALSE)</f>
        <v>725949.148957522</v>
      </c>
      <c r="J27" s="21">
        <f>VLOOKUP(B27,RMS!B:E,4,FALSE)</f>
        <v>701411.12040176999</v>
      </c>
      <c r="K27" s="22">
        <f t="shared" si="1"/>
        <v>8.6942477966658771E-2</v>
      </c>
      <c r="L27" s="22">
        <f t="shared" si="2"/>
        <v>0.13809823000337929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121037.89449999999</v>
      </c>
      <c r="F28" s="25">
        <f>VLOOKUP(C28,RA!B32:I67,8,0)</f>
        <v>39898.261599999998</v>
      </c>
      <c r="G28" s="16">
        <f t="shared" si="0"/>
        <v>81139.632899999997</v>
      </c>
      <c r="H28" s="27">
        <f>RA!J32</f>
        <v>32.963446501459103</v>
      </c>
      <c r="I28" s="20">
        <f>VLOOKUP(B28,RMS!B:D,3,FALSE)</f>
        <v>121037.84180843399</v>
      </c>
      <c r="J28" s="21">
        <f>VLOOKUP(B28,RMS!B:E,4,FALSE)</f>
        <v>81139.619458332498</v>
      </c>
      <c r="K28" s="22">
        <f t="shared" si="1"/>
        <v>5.2691566001158208E-2</v>
      </c>
      <c r="L28" s="22">
        <f t="shared" si="2"/>
        <v>1.3441667499137111E-2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94709.303899999999</v>
      </c>
      <c r="F31" s="25">
        <f>VLOOKUP(C31,RA!B35:I70,8,0)</f>
        <v>18092.3279</v>
      </c>
      <c r="G31" s="16">
        <f t="shared" si="0"/>
        <v>76616.975999999995</v>
      </c>
      <c r="H31" s="27">
        <f>RA!J35</f>
        <v>19.103010110921101</v>
      </c>
      <c r="I31" s="20">
        <f>VLOOKUP(B31,RMS!B:D,3,FALSE)</f>
        <v>94709.303799999994</v>
      </c>
      <c r="J31" s="21">
        <f>VLOOKUP(B31,RMS!B:E,4,FALSE)</f>
        <v>76616.973199999993</v>
      </c>
      <c r="K31" s="22">
        <f t="shared" si="1"/>
        <v>1.0000000474974513E-4</v>
      </c>
      <c r="L31" s="22">
        <f t="shared" si="2"/>
        <v>2.8000000020256266E-3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217568.46230000001</v>
      </c>
      <c r="F35" s="25">
        <f>VLOOKUP(C35,RA!B8:I74,8,0)</f>
        <v>8543.3600999999999</v>
      </c>
      <c r="G35" s="16">
        <f t="shared" si="0"/>
        <v>209025.10220000002</v>
      </c>
      <c r="H35" s="27">
        <f>RA!J39</f>
        <v>3.9267456366078299</v>
      </c>
      <c r="I35" s="20">
        <f>VLOOKUP(B35,RMS!B:D,3,FALSE)</f>
        <v>217568.461538462</v>
      </c>
      <c r="J35" s="21">
        <f>VLOOKUP(B35,RMS!B:E,4,FALSE)</f>
        <v>209025.10341880299</v>
      </c>
      <c r="K35" s="22">
        <f t="shared" si="1"/>
        <v>7.615380163770169E-4</v>
      </c>
      <c r="L35" s="22">
        <f t="shared" si="2"/>
        <v>-1.2188029650133103E-3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442889.49939999997</v>
      </c>
      <c r="F36" s="25">
        <f>VLOOKUP(C36,RA!B8:I75,8,0)</f>
        <v>29562.9097</v>
      </c>
      <c r="G36" s="16">
        <f t="shared" si="0"/>
        <v>413326.58969999995</v>
      </c>
      <c r="H36" s="27">
        <f>RA!J40</f>
        <v>6.6750080415205302</v>
      </c>
      <c r="I36" s="20">
        <f>VLOOKUP(B36,RMS!B:D,3,FALSE)</f>
        <v>442889.49296324799</v>
      </c>
      <c r="J36" s="21">
        <f>VLOOKUP(B36,RMS!B:E,4,FALSE)</f>
        <v>413326.59320085502</v>
      </c>
      <c r="K36" s="22">
        <f t="shared" si="1"/>
        <v>6.4367519808001816E-3</v>
      </c>
      <c r="L36" s="22">
        <f t="shared" si="2"/>
        <v>-3.5008550621569157E-3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5752.1453000000001</v>
      </c>
      <c r="F39" s="25">
        <f>VLOOKUP(C39,RA!B8:I78,8,0)</f>
        <v>561.26620000000003</v>
      </c>
      <c r="G39" s="16">
        <f t="shared" si="0"/>
        <v>5190.8791000000001</v>
      </c>
      <c r="H39" s="27">
        <f>RA!J43</f>
        <v>9.7575108194850397</v>
      </c>
      <c r="I39" s="20">
        <f>VLOOKUP(B39,RMS!B:D,3,FALSE)</f>
        <v>5752.1450722335703</v>
      </c>
      <c r="J39" s="21">
        <f>VLOOKUP(B39,RMS!B:E,4,FALSE)</f>
        <v>5190.8786173511799</v>
      </c>
      <c r="K39" s="22">
        <f t="shared" si="1"/>
        <v>2.2776642981625628E-4</v>
      </c>
      <c r="L39" s="22">
        <f t="shared" si="2"/>
        <v>4.8264882025250699E-4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 x14ac:dyDescent="0.25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 x14ac:dyDescent="0.2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 x14ac:dyDescent="0.2">
      <c r="A7" s="44" t="s">
        <v>5</v>
      </c>
      <c r="B7" s="45"/>
      <c r="C7" s="46"/>
      <c r="D7" s="62">
        <v>15017932.6416</v>
      </c>
      <c r="E7" s="62">
        <v>21876332</v>
      </c>
      <c r="F7" s="63">
        <v>68.649226212145606</v>
      </c>
      <c r="G7" s="62">
        <v>15539513.210899999</v>
      </c>
      <c r="H7" s="63">
        <v>-3.3564794612365798</v>
      </c>
      <c r="I7" s="62">
        <v>1754234.1517</v>
      </c>
      <c r="J7" s="63">
        <v>11.680929682962701</v>
      </c>
      <c r="K7" s="62">
        <v>1578136.2978000001</v>
      </c>
      <c r="L7" s="63">
        <v>10.155635356022801</v>
      </c>
      <c r="M7" s="63">
        <v>0.111585960062822</v>
      </c>
      <c r="N7" s="62">
        <v>131574067.7932</v>
      </c>
      <c r="O7" s="62">
        <v>3298230739.5409002</v>
      </c>
      <c r="P7" s="62">
        <v>914650</v>
      </c>
      <c r="Q7" s="62">
        <v>805977</v>
      </c>
      <c r="R7" s="63">
        <v>13.483387243060299</v>
      </c>
      <c r="S7" s="62">
        <v>16.419321753238901</v>
      </c>
      <c r="T7" s="62">
        <v>16.680979370254999</v>
      </c>
      <c r="U7" s="64">
        <v>-1.5935957705708701</v>
      </c>
      <c r="V7" s="52"/>
      <c r="W7" s="52"/>
    </row>
    <row r="8" spans="1:23" ht="14.25" thickBot="1" x14ac:dyDescent="0.2">
      <c r="A8" s="47">
        <v>41796</v>
      </c>
      <c r="B8" s="50" t="s">
        <v>6</v>
      </c>
      <c r="C8" s="51"/>
      <c r="D8" s="65">
        <v>531930.34340000001</v>
      </c>
      <c r="E8" s="65">
        <v>533975</v>
      </c>
      <c r="F8" s="66">
        <v>99.617087579006494</v>
      </c>
      <c r="G8" s="65">
        <v>397076.05190000002</v>
      </c>
      <c r="H8" s="66">
        <v>33.961829441671298</v>
      </c>
      <c r="I8" s="65">
        <v>133915.32810000001</v>
      </c>
      <c r="J8" s="66">
        <v>25.175350449842401</v>
      </c>
      <c r="K8" s="65">
        <v>81491.376099999994</v>
      </c>
      <c r="L8" s="66">
        <v>20.522863494301799</v>
      </c>
      <c r="M8" s="66">
        <v>0.64330674617237205</v>
      </c>
      <c r="N8" s="65">
        <v>3788120.7892</v>
      </c>
      <c r="O8" s="65">
        <v>126363388.25749999</v>
      </c>
      <c r="P8" s="65">
        <v>24979</v>
      </c>
      <c r="Q8" s="65">
        <v>22766</v>
      </c>
      <c r="R8" s="66">
        <v>9.72063603619433</v>
      </c>
      <c r="S8" s="65">
        <v>21.295101621361901</v>
      </c>
      <c r="T8" s="65">
        <v>21.863519401739399</v>
      </c>
      <c r="U8" s="67">
        <v>-2.6692419246653998</v>
      </c>
      <c r="V8" s="52"/>
      <c r="W8" s="52"/>
    </row>
    <row r="9" spans="1:23" ht="12" customHeight="1" thickBot="1" x14ac:dyDescent="0.2">
      <c r="A9" s="48"/>
      <c r="B9" s="50" t="s">
        <v>7</v>
      </c>
      <c r="C9" s="51"/>
      <c r="D9" s="65">
        <v>78475.794999999998</v>
      </c>
      <c r="E9" s="65">
        <v>73610</v>
      </c>
      <c r="F9" s="66">
        <v>106.61023638092701</v>
      </c>
      <c r="G9" s="65">
        <v>59040.624400000001</v>
      </c>
      <c r="H9" s="66">
        <v>32.918301250215102</v>
      </c>
      <c r="I9" s="65">
        <v>17726.154600000002</v>
      </c>
      <c r="J9" s="66">
        <v>22.5880535520539</v>
      </c>
      <c r="K9" s="65">
        <v>12489.895200000001</v>
      </c>
      <c r="L9" s="66">
        <v>21.1547478146251</v>
      </c>
      <c r="M9" s="66">
        <v>0.41923965863220403</v>
      </c>
      <c r="N9" s="65">
        <v>773621.1054</v>
      </c>
      <c r="O9" s="65">
        <v>21355624.098000001</v>
      </c>
      <c r="P9" s="65">
        <v>4648</v>
      </c>
      <c r="Q9" s="65">
        <v>3803</v>
      </c>
      <c r="R9" s="66">
        <v>22.219300552195602</v>
      </c>
      <c r="S9" s="65">
        <v>16.883776893287401</v>
      </c>
      <c r="T9" s="65">
        <v>17.398302892453302</v>
      </c>
      <c r="U9" s="67">
        <v>-3.0474579379833502</v>
      </c>
      <c r="V9" s="52"/>
      <c r="W9" s="52"/>
    </row>
    <row r="10" spans="1:23" ht="14.25" thickBot="1" x14ac:dyDescent="0.2">
      <c r="A10" s="48"/>
      <c r="B10" s="50" t="s">
        <v>8</v>
      </c>
      <c r="C10" s="51"/>
      <c r="D10" s="65">
        <v>126959.93889999999</v>
      </c>
      <c r="E10" s="65">
        <v>121931</v>
      </c>
      <c r="F10" s="66">
        <v>104.124413725796</v>
      </c>
      <c r="G10" s="65">
        <v>102708.6845</v>
      </c>
      <c r="H10" s="66">
        <v>23.6116882599154</v>
      </c>
      <c r="I10" s="65">
        <v>36692.425900000002</v>
      </c>
      <c r="J10" s="66">
        <v>28.900790452412501</v>
      </c>
      <c r="K10" s="65">
        <v>22799.779600000002</v>
      </c>
      <c r="L10" s="66">
        <v>22.198492475093499</v>
      </c>
      <c r="M10" s="66">
        <v>0.60933248231925896</v>
      </c>
      <c r="N10" s="65">
        <v>2151341.3859000001</v>
      </c>
      <c r="O10" s="65">
        <v>32265137.586399999</v>
      </c>
      <c r="P10" s="65">
        <v>86695</v>
      </c>
      <c r="Q10" s="65">
        <v>76581</v>
      </c>
      <c r="R10" s="66">
        <v>13.2069312231494</v>
      </c>
      <c r="S10" s="65">
        <v>1.4644436115116199</v>
      </c>
      <c r="T10" s="65">
        <v>1.39269601206566</v>
      </c>
      <c r="U10" s="67">
        <v>4.8993077563366301</v>
      </c>
      <c r="V10" s="52"/>
      <c r="W10" s="52"/>
    </row>
    <row r="11" spans="1:23" ht="14.25" thickBot="1" x14ac:dyDescent="0.2">
      <c r="A11" s="48"/>
      <c r="B11" s="50" t="s">
        <v>9</v>
      </c>
      <c r="C11" s="51"/>
      <c r="D11" s="65">
        <v>74009.289300000004</v>
      </c>
      <c r="E11" s="65">
        <v>68410</v>
      </c>
      <c r="F11" s="66">
        <v>108.18489884519801</v>
      </c>
      <c r="G11" s="65">
        <v>56389.675300000003</v>
      </c>
      <c r="H11" s="66">
        <v>31.2461703428181</v>
      </c>
      <c r="I11" s="65">
        <v>9944.1880000000001</v>
      </c>
      <c r="J11" s="66">
        <v>13.4364052054206</v>
      </c>
      <c r="K11" s="65">
        <v>13858.487800000001</v>
      </c>
      <c r="L11" s="66">
        <v>24.576285864870002</v>
      </c>
      <c r="M11" s="66">
        <v>-0.282447829553236</v>
      </c>
      <c r="N11" s="65">
        <v>586104.02439999999</v>
      </c>
      <c r="O11" s="65">
        <v>13385031.638599999</v>
      </c>
      <c r="P11" s="65">
        <v>3713</v>
      </c>
      <c r="Q11" s="65">
        <v>3617</v>
      </c>
      <c r="R11" s="66">
        <v>2.6541332596074199</v>
      </c>
      <c r="S11" s="65">
        <v>19.932477592243501</v>
      </c>
      <c r="T11" s="65">
        <v>20.99670049765</v>
      </c>
      <c r="U11" s="67">
        <v>-5.3391401068006301</v>
      </c>
      <c r="V11" s="52"/>
      <c r="W11" s="52"/>
    </row>
    <row r="12" spans="1:23" ht="14.25" thickBot="1" x14ac:dyDescent="0.2">
      <c r="A12" s="48"/>
      <c r="B12" s="50" t="s">
        <v>10</v>
      </c>
      <c r="C12" s="51"/>
      <c r="D12" s="65">
        <v>235956.24350000001</v>
      </c>
      <c r="E12" s="65">
        <v>285014</v>
      </c>
      <c r="F12" s="66">
        <v>82.787597626783196</v>
      </c>
      <c r="G12" s="65">
        <v>232472.7867</v>
      </c>
      <c r="H12" s="66">
        <v>1.4984363759080701</v>
      </c>
      <c r="I12" s="65">
        <v>35759.347600000001</v>
      </c>
      <c r="J12" s="66">
        <v>15.1550758181146</v>
      </c>
      <c r="K12" s="65">
        <v>19825.8017</v>
      </c>
      <c r="L12" s="66">
        <v>8.5282247360783199</v>
      </c>
      <c r="M12" s="66">
        <v>0.80367725558356595</v>
      </c>
      <c r="N12" s="65">
        <v>2301281.0787</v>
      </c>
      <c r="O12" s="65">
        <v>39758671.098999999</v>
      </c>
      <c r="P12" s="65">
        <v>2658</v>
      </c>
      <c r="Q12" s="65">
        <v>2513</v>
      </c>
      <c r="R12" s="66">
        <v>5.7699960206923899</v>
      </c>
      <c r="S12" s="65">
        <v>88.772100639578596</v>
      </c>
      <c r="T12" s="65">
        <v>92.571170911261405</v>
      </c>
      <c r="U12" s="67">
        <v>-4.2795768538893997</v>
      </c>
      <c r="V12" s="52"/>
      <c r="W12" s="52"/>
    </row>
    <row r="13" spans="1:23" ht="14.25" thickBot="1" x14ac:dyDescent="0.2">
      <c r="A13" s="48"/>
      <c r="B13" s="50" t="s">
        <v>11</v>
      </c>
      <c r="C13" s="51"/>
      <c r="D13" s="65">
        <v>281416.57890000002</v>
      </c>
      <c r="E13" s="65">
        <v>277657</v>
      </c>
      <c r="F13" s="66">
        <v>101.35403713934799</v>
      </c>
      <c r="G13" s="65">
        <v>237444.22630000001</v>
      </c>
      <c r="H13" s="66">
        <v>18.519023724098901</v>
      </c>
      <c r="I13" s="65">
        <v>77815.243000000002</v>
      </c>
      <c r="J13" s="66">
        <v>27.6512646497814</v>
      </c>
      <c r="K13" s="65">
        <v>49965.846299999997</v>
      </c>
      <c r="L13" s="66">
        <v>21.043192786195799</v>
      </c>
      <c r="M13" s="66">
        <v>0.55736865803872104</v>
      </c>
      <c r="N13" s="65">
        <v>2040223.1399000001</v>
      </c>
      <c r="O13" s="65">
        <v>62439930.791699998</v>
      </c>
      <c r="P13" s="65">
        <v>11579</v>
      </c>
      <c r="Q13" s="65">
        <v>10419</v>
      </c>
      <c r="R13" s="66">
        <v>11.1335060946348</v>
      </c>
      <c r="S13" s="65">
        <v>24.304048613869899</v>
      </c>
      <c r="T13" s="65">
        <v>24.713972338996101</v>
      </c>
      <c r="U13" s="67">
        <v>-1.6866478982114499</v>
      </c>
      <c r="V13" s="52"/>
      <c r="W13" s="52"/>
    </row>
    <row r="14" spans="1:23" ht="14.25" thickBot="1" x14ac:dyDescent="0.2">
      <c r="A14" s="48"/>
      <c r="B14" s="50" t="s">
        <v>12</v>
      </c>
      <c r="C14" s="51"/>
      <c r="D14" s="65">
        <v>144987.38759999999</v>
      </c>
      <c r="E14" s="65">
        <v>162542</v>
      </c>
      <c r="F14" s="66">
        <v>89.199952996763898</v>
      </c>
      <c r="G14" s="65">
        <v>147021.57070000001</v>
      </c>
      <c r="H14" s="66">
        <v>-1.38359499923367</v>
      </c>
      <c r="I14" s="65">
        <v>27703.614699999998</v>
      </c>
      <c r="J14" s="66">
        <v>19.1076031912723</v>
      </c>
      <c r="K14" s="65">
        <v>23841.486700000001</v>
      </c>
      <c r="L14" s="66">
        <v>16.216318861569601</v>
      </c>
      <c r="M14" s="66">
        <v>0.16199191135173599</v>
      </c>
      <c r="N14" s="65">
        <v>1401684.8452999999</v>
      </c>
      <c r="O14" s="65">
        <v>28766098.061099999</v>
      </c>
      <c r="P14" s="65">
        <v>2640</v>
      </c>
      <c r="Q14" s="65">
        <v>2773</v>
      </c>
      <c r="R14" s="66">
        <v>-4.79624954922466</v>
      </c>
      <c r="S14" s="65">
        <v>54.919465000000002</v>
      </c>
      <c r="T14" s="65">
        <v>51.521126253155401</v>
      </c>
      <c r="U14" s="67">
        <v>6.1878584338805398</v>
      </c>
      <c r="V14" s="52"/>
      <c r="W14" s="52"/>
    </row>
    <row r="15" spans="1:23" ht="14.25" thickBot="1" x14ac:dyDescent="0.2">
      <c r="A15" s="48"/>
      <c r="B15" s="50" t="s">
        <v>13</v>
      </c>
      <c r="C15" s="51"/>
      <c r="D15" s="65">
        <v>120639.7604</v>
      </c>
      <c r="E15" s="65">
        <v>97887</v>
      </c>
      <c r="F15" s="66">
        <v>123.243904093496</v>
      </c>
      <c r="G15" s="65">
        <v>85966.609100000001</v>
      </c>
      <c r="H15" s="66">
        <v>40.333277842408201</v>
      </c>
      <c r="I15" s="65">
        <v>26554.3763</v>
      </c>
      <c r="J15" s="66">
        <v>22.0112972803948</v>
      </c>
      <c r="K15" s="65">
        <v>19574.111499999999</v>
      </c>
      <c r="L15" s="66">
        <v>22.769435371389999</v>
      </c>
      <c r="M15" s="66">
        <v>0.356606980602926</v>
      </c>
      <c r="N15" s="65">
        <v>976112.26599999995</v>
      </c>
      <c r="O15" s="65">
        <v>22227706.490400001</v>
      </c>
      <c r="P15" s="65">
        <v>5014</v>
      </c>
      <c r="Q15" s="65">
        <v>4426</v>
      </c>
      <c r="R15" s="66">
        <v>13.285133303208299</v>
      </c>
      <c r="S15" s="65">
        <v>24.060582449142402</v>
      </c>
      <c r="T15" s="65">
        <v>25.375944035246299</v>
      </c>
      <c r="U15" s="67">
        <v>-5.4668734178991301</v>
      </c>
      <c r="V15" s="52"/>
      <c r="W15" s="52"/>
    </row>
    <row r="16" spans="1:23" ht="14.25" thickBot="1" x14ac:dyDescent="0.2">
      <c r="A16" s="48"/>
      <c r="B16" s="50" t="s">
        <v>14</v>
      </c>
      <c r="C16" s="51"/>
      <c r="D16" s="65">
        <v>749303.41760000004</v>
      </c>
      <c r="E16" s="65">
        <v>1070473</v>
      </c>
      <c r="F16" s="66">
        <v>69.997414002968796</v>
      </c>
      <c r="G16" s="65">
        <v>810129.48770000006</v>
      </c>
      <c r="H16" s="66">
        <v>-7.50819110074469</v>
      </c>
      <c r="I16" s="65">
        <v>23417.954300000001</v>
      </c>
      <c r="J16" s="66">
        <v>3.1252966088166398</v>
      </c>
      <c r="K16" s="65">
        <v>39827.173199999997</v>
      </c>
      <c r="L16" s="66">
        <v>4.9161490606978697</v>
      </c>
      <c r="M16" s="66">
        <v>-0.41201063448811398</v>
      </c>
      <c r="N16" s="65">
        <v>7843088.5171999997</v>
      </c>
      <c r="O16" s="65">
        <v>166706517.8759</v>
      </c>
      <c r="P16" s="65">
        <v>48281</v>
      </c>
      <c r="Q16" s="65">
        <v>38213</v>
      </c>
      <c r="R16" s="66">
        <v>26.347054667259801</v>
      </c>
      <c r="S16" s="65">
        <v>15.519633346451</v>
      </c>
      <c r="T16" s="65">
        <v>16.417406817051798</v>
      </c>
      <c r="U16" s="67">
        <v>-5.7847595401221499</v>
      </c>
      <c r="V16" s="52"/>
      <c r="W16" s="52"/>
    </row>
    <row r="17" spans="1:21" ht="12" thickBot="1" x14ac:dyDescent="0.2">
      <c r="A17" s="48"/>
      <c r="B17" s="50" t="s">
        <v>15</v>
      </c>
      <c r="C17" s="51"/>
      <c r="D17" s="65">
        <v>460846.45159999997</v>
      </c>
      <c r="E17" s="65">
        <v>578468</v>
      </c>
      <c r="F17" s="66">
        <v>79.666714770739304</v>
      </c>
      <c r="G17" s="65">
        <v>713467.67570000002</v>
      </c>
      <c r="H17" s="66">
        <v>-35.407521980886898</v>
      </c>
      <c r="I17" s="65">
        <v>54154.145700000001</v>
      </c>
      <c r="J17" s="66">
        <v>11.751017179796801</v>
      </c>
      <c r="K17" s="65">
        <v>47762.584600000002</v>
      </c>
      <c r="L17" s="66">
        <v>6.69442866534059</v>
      </c>
      <c r="M17" s="66">
        <v>0.13381941437063699</v>
      </c>
      <c r="N17" s="65">
        <v>8671639.8104999997</v>
      </c>
      <c r="O17" s="65">
        <v>177336563.6904</v>
      </c>
      <c r="P17" s="65">
        <v>13813</v>
      </c>
      <c r="Q17" s="65">
        <v>12203</v>
      </c>
      <c r="R17" s="66">
        <v>13.193477013849099</v>
      </c>
      <c r="S17" s="65">
        <v>33.363241265474599</v>
      </c>
      <c r="T17" s="65">
        <v>35.559036212406802</v>
      </c>
      <c r="U17" s="67">
        <v>-6.5814796873603401</v>
      </c>
    </row>
    <row r="18" spans="1:21" ht="12" thickBot="1" x14ac:dyDescent="0.2">
      <c r="A18" s="48"/>
      <c r="B18" s="50" t="s">
        <v>16</v>
      </c>
      <c r="C18" s="51"/>
      <c r="D18" s="65">
        <v>1664187.5138000001</v>
      </c>
      <c r="E18" s="65">
        <v>1650194</v>
      </c>
      <c r="F18" s="66">
        <v>100.84799204214799</v>
      </c>
      <c r="G18" s="65">
        <v>1352332.7261000001</v>
      </c>
      <c r="H18" s="66">
        <v>23.060507350092799</v>
      </c>
      <c r="I18" s="65">
        <v>234768.56340000001</v>
      </c>
      <c r="J18" s="66">
        <v>14.107097995461499</v>
      </c>
      <c r="K18" s="65">
        <v>172379.01389999999</v>
      </c>
      <c r="L18" s="66">
        <v>12.7467900889395</v>
      </c>
      <c r="M18" s="66">
        <v>0.36193239587849901</v>
      </c>
      <c r="N18" s="65">
        <v>12392713.7271</v>
      </c>
      <c r="O18" s="65">
        <v>422577023.25690001</v>
      </c>
      <c r="P18" s="65">
        <v>85383</v>
      </c>
      <c r="Q18" s="65">
        <v>72284</v>
      </c>
      <c r="R18" s="66">
        <v>18.121576005755099</v>
      </c>
      <c r="S18" s="65">
        <v>19.490853141726099</v>
      </c>
      <c r="T18" s="65">
        <v>19.7544568742737</v>
      </c>
      <c r="U18" s="67">
        <v>-1.3524484055716901</v>
      </c>
    </row>
    <row r="19" spans="1:21" ht="12" thickBot="1" x14ac:dyDescent="0.2">
      <c r="A19" s="48"/>
      <c r="B19" s="50" t="s">
        <v>17</v>
      </c>
      <c r="C19" s="51"/>
      <c r="D19" s="65">
        <v>448787.70740000001</v>
      </c>
      <c r="E19" s="65">
        <v>594027</v>
      </c>
      <c r="F19" s="66">
        <v>75.550052001003294</v>
      </c>
      <c r="G19" s="65">
        <v>489420.4289</v>
      </c>
      <c r="H19" s="66">
        <v>-8.3022119839427901</v>
      </c>
      <c r="I19" s="65">
        <v>50694.875999999997</v>
      </c>
      <c r="J19" s="66">
        <v>11.295959128135401</v>
      </c>
      <c r="K19" s="65">
        <v>39319.868900000001</v>
      </c>
      <c r="L19" s="66">
        <v>8.0339656005724205</v>
      </c>
      <c r="M19" s="66">
        <v>0.289294125800099</v>
      </c>
      <c r="N19" s="65">
        <v>4541054.4801000003</v>
      </c>
      <c r="O19" s="65">
        <v>134938337.48699999</v>
      </c>
      <c r="P19" s="65">
        <v>10555</v>
      </c>
      <c r="Q19" s="65">
        <v>9228</v>
      </c>
      <c r="R19" s="66">
        <v>14.380147377546599</v>
      </c>
      <c r="S19" s="65">
        <v>42.518968015158698</v>
      </c>
      <c r="T19" s="65">
        <v>45.399862440398799</v>
      </c>
      <c r="U19" s="67">
        <v>-6.77555114746204</v>
      </c>
    </row>
    <row r="20" spans="1:21" ht="12" thickBot="1" x14ac:dyDescent="0.2">
      <c r="A20" s="48"/>
      <c r="B20" s="50" t="s">
        <v>18</v>
      </c>
      <c r="C20" s="51"/>
      <c r="D20" s="65">
        <v>883697.22250000003</v>
      </c>
      <c r="E20" s="65">
        <v>2412893</v>
      </c>
      <c r="F20" s="66">
        <v>36.623970582201501</v>
      </c>
      <c r="G20" s="65">
        <v>797892.43680000002</v>
      </c>
      <c r="H20" s="66">
        <v>10.753928943621201</v>
      </c>
      <c r="I20" s="65">
        <v>66137.797900000005</v>
      </c>
      <c r="J20" s="66">
        <v>7.4842147532041201</v>
      </c>
      <c r="K20" s="65">
        <v>33900.499799999998</v>
      </c>
      <c r="L20" s="66">
        <v>4.24875562625461</v>
      </c>
      <c r="M20" s="66">
        <v>0.95093872627801201</v>
      </c>
      <c r="N20" s="65">
        <v>6035524.4883000003</v>
      </c>
      <c r="O20" s="65">
        <v>189593870.5835</v>
      </c>
      <c r="P20" s="65">
        <v>37758</v>
      </c>
      <c r="Q20" s="65">
        <v>34756</v>
      </c>
      <c r="R20" s="66">
        <v>8.6373575785476007</v>
      </c>
      <c r="S20" s="65">
        <v>23.4042381084803</v>
      </c>
      <c r="T20" s="65">
        <v>23.378655506962801</v>
      </c>
      <c r="U20" s="67">
        <v>0.10930755959204699</v>
      </c>
    </row>
    <row r="21" spans="1:21" ht="12" thickBot="1" x14ac:dyDescent="0.2">
      <c r="A21" s="48"/>
      <c r="B21" s="50" t="s">
        <v>19</v>
      </c>
      <c r="C21" s="51"/>
      <c r="D21" s="65">
        <v>303979.52919999999</v>
      </c>
      <c r="E21" s="65">
        <v>366145</v>
      </c>
      <c r="F21" s="66">
        <v>83.0216250938836</v>
      </c>
      <c r="G21" s="65">
        <v>276508.66729999997</v>
      </c>
      <c r="H21" s="66">
        <v>9.9349008362892697</v>
      </c>
      <c r="I21" s="65">
        <v>33544.481500000002</v>
      </c>
      <c r="J21" s="66">
        <v>11.0351119985878</v>
      </c>
      <c r="K21" s="65">
        <v>32628.739699999998</v>
      </c>
      <c r="L21" s="66">
        <v>11.800259289738401</v>
      </c>
      <c r="M21" s="66">
        <v>2.8065497117561001E-2</v>
      </c>
      <c r="N21" s="65">
        <v>2077038.5574</v>
      </c>
      <c r="O21" s="65">
        <v>77191615.715000004</v>
      </c>
      <c r="P21" s="65">
        <v>28960</v>
      </c>
      <c r="Q21" s="65">
        <v>26098</v>
      </c>
      <c r="R21" s="66">
        <v>10.966357575293101</v>
      </c>
      <c r="S21" s="65">
        <v>10.4965307044199</v>
      </c>
      <c r="T21" s="65">
        <v>10.8227397348456</v>
      </c>
      <c r="U21" s="67">
        <v>-3.1077795093604799</v>
      </c>
    </row>
    <row r="22" spans="1:21" ht="12" thickBot="1" x14ac:dyDescent="0.2">
      <c r="A22" s="48"/>
      <c r="B22" s="50" t="s">
        <v>20</v>
      </c>
      <c r="C22" s="51"/>
      <c r="D22" s="65">
        <v>1206896.8879</v>
      </c>
      <c r="E22" s="65">
        <v>1784192</v>
      </c>
      <c r="F22" s="66">
        <v>67.6438907864176</v>
      </c>
      <c r="G22" s="65">
        <v>1338013.0167</v>
      </c>
      <c r="H22" s="66">
        <v>-9.7993163865757893</v>
      </c>
      <c r="I22" s="65">
        <v>129637.027</v>
      </c>
      <c r="J22" s="66">
        <v>10.741350673757101</v>
      </c>
      <c r="K22" s="65">
        <v>145041.28649999999</v>
      </c>
      <c r="L22" s="66">
        <v>10.840050484540299</v>
      </c>
      <c r="M22" s="66">
        <v>-0.106206031894236</v>
      </c>
      <c r="N22" s="65">
        <v>11208748.375600001</v>
      </c>
      <c r="O22" s="65">
        <v>227176456.72929999</v>
      </c>
      <c r="P22" s="65">
        <v>72414</v>
      </c>
      <c r="Q22" s="65">
        <v>59460</v>
      </c>
      <c r="R22" s="66">
        <v>21.7860746720484</v>
      </c>
      <c r="S22" s="65">
        <v>16.6666236901704</v>
      </c>
      <c r="T22" s="65">
        <v>16.904438895055499</v>
      </c>
      <c r="U22" s="67">
        <v>-1.42689490868719</v>
      </c>
    </row>
    <row r="23" spans="1:21" ht="12" thickBot="1" x14ac:dyDescent="0.2">
      <c r="A23" s="48"/>
      <c r="B23" s="50" t="s">
        <v>21</v>
      </c>
      <c r="C23" s="51"/>
      <c r="D23" s="65">
        <v>2557642.0044</v>
      </c>
      <c r="E23" s="65">
        <v>2760453</v>
      </c>
      <c r="F23" s="66">
        <v>92.652981391097796</v>
      </c>
      <c r="G23" s="65">
        <v>2246663.4465999999</v>
      </c>
      <c r="H23" s="66">
        <v>13.8417954086813</v>
      </c>
      <c r="I23" s="65">
        <v>216498.29209999999</v>
      </c>
      <c r="J23" s="66">
        <v>8.4647613593908204</v>
      </c>
      <c r="K23" s="65">
        <v>249305.92259999999</v>
      </c>
      <c r="L23" s="66">
        <v>11.0967186908786</v>
      </c>
      <c r="M23" s="66">
        <v>-0.13159587288521199</v>
      </c>
      <c r="N23" s="65">
        <v>20488044.112199999</v>
      </c>
      <c r="O23" s="65">
        <v>459799319.99339998</v>
      </c>
      <c r="P23" s="65">
        <v>90416</v>
      </c>
      <c r="Q23" s="65">
        <v>79726</v>
      </c>
      <c r="R23" s="66">
        <v>13.408423851692101</v>
      </c>
      <c r="S23" s="65">
        <v>28.287493412670301</v>
      </c>
      <c r="T23" s="65">
        <v>30.201790063467399</v>
      </c>
      <c r="U23" s="67">
        <v>-6.7672897802235603</v>
      </c>
    </row>
    <row r="24" spans="1:21" ht="12" thickBot="1" x14ac:dyDescent="0.2">
      <c r="A24" s="48"/>
      <c r="B24" s="50" t="s">
        <v>22</v>
      </c>
      <c r="C24" s="51"/>
      <c r="D24" s="65">
        <v>230681.8205</v>
      </c>
      <c r="E24" s="65">
        <v>286123</v>
      </c>
      <c r="F24" s="66">
        <v>80.623305536430095</v>
      </c>
      <c r="G24" s="65">
        <v>232691.6661</v>
      </c>
      <c r="H24" s="66">
        <v>-0.86373768071964496</v>
      </c>
      <c r="I24" s="65">
        <v>39767.440799999997</v>
      </c>
      <c r="J24" s="66">
        <v>17.239087464198299</v>
      </c>
      <c r="K24" s="65">
        <v>37802.175900000002</v>
      </c>
      <c r="L24" s="66">
        <v>16.245607989997499</v>
      </c>
      <c r="M24" s="66">
        <v>5.1988142301618002E-2</v>
      </c>
      <c r="N24" s="65">
        <v>2069933.7675999999</v>
      </c>
      <c r="O24" s="65">
        <v>52023837.652999997</v>
      </c>
      <c r="P24" s="65">
        <v>25911</v>
      </c>
      <c r="Q24" s="65">
        <v>23202</v>
      </c>
      <c r="R24" s="66">
        <v>11.6757176105508</v>
      </c>
      <c r="S24" s="65">
        <v>8.9028528617189604</v>
      </c>
      <c r="T24" s="65">
        <v>8.7926089475045295</v>
      </c>
      <c r="U24" s="67">
        <v>1.2382987333023101</v>
      </c>
    </row>
    <row r="25" spans="1:21" ht="12" thickBot="1" x14ac:dyDescent="0.2">
      <c r="A25" s="48"/>
      <c r="B25" s="50" t="s">
        <v>23</v>
      </c>
      <c r="C25" s="51"/>
      <c r="D25" s="65">
        <v>205766.6612</v>
      </c>
      <c r="E25" s="65">
        <v>262081</v>
      </c>
      <c r="F25" s="66">
        <v>78.512620602027596</v>
      </c>
      <c r="G25" s="65">
        <v>201758.7499</v>
      </c>
      <c r="H25" s="66">
        <v>1.98648698110318</v>
      </c>
      <c r="I25" s="65">
        <v>16201.1965</v>
      </c>
      <c r="J25" s="66">
        <v>7.8735769951833197</v>
      </c>
      <c r="K25" s="65">
        <v>15919.818600000001</v>
      </c>
      <c r="L25" s="66">
        <v>7.8905220258801796</v>
      </c>
      <c r="M25" s="66">
        <v>1.7674692599826E-2</v>
      </c>
      <c r="N25" s="65">
        <v>1594905.8603999999</v>
      </c>
      <c r="O25" s="65">
        <v>51722921.686399996</v>
      </c>
      <c r="P25" s="65">
        <v>17445</v>
      </c>
      <c r="Q25" s="65">
        <v>14929</v>
      </c>
      <c r="R25" s="66">
        <v>16.853104695559001</v>
      </c>
      <c r="S25" s="65">
        <v>11.795165445686401</v>
      </c>
      <c r="T25" s="65">
        <v>11.814409726036599</v>
      </c>
      <c r="U25" s="67">
        <v>-0.16315396709563701</v>
      </c>
    </row>
    <row r="26" spans="1:21" ht="12" thickBot="1" x14ac:dyDescent="0.2">
      <c r="A26" s="48"/>
      <c r="B26" s="50" t="s">
        <v>24</v>
      </c>
      <c r="C26" s="51"/>
      <c r="D26" s="65">
        <v>507514.2599</v>
      </c>
      <c r="E26" s="65">
        <v>823434</v>
      </c>
      <c r="F26" s="66">
        <v>61.633872283631703</v>
      </c>
      <c r="G26" s="65">
        <v>709160.42350000003</v>
      </c>
      <c r="H26" s="66">
        <v>-28.434491959491002</v>
      </c>
      <c r="I26" s="65">
        <v>109468.4713</v>
      </c>
      <c r="J26" s="66">
        <v>21.569536060241798</v>
      </c>
      <c r="K26" s="65">
        <v>82977.285900000003</v>
      </c>
      <c r="L26" s="66">
        <v>11.700777870608301</v>
      </c>
      <c r="M26" s="66">
        <v>0.31925827788493599</v>
      </c>
      <c r="N26" s="65">
        <v>4457973.2818</v>
      </c>
      <c r="O26" s="65">
        <v>107034080.69220001</v>
      </c>
      <c r="P26" s="65">
        <v>38885</v>
      </c>
      <c r="Q26" s="65">
        <v>34515</v>
      </c>
      <c r="R26" s="66">
        <v>12.661161813704201</v>
      </c>
      <c r="S26" s="65">
        <v>13.051671850327899</v>
      </c>
      <c r="T26" s="65">
        <v>12.8672729537882</v>
      </c>
      <c r="U26" s="67">
        <v>1.41283736408873</v>
      </c>
    </row>
    <row r="27" spans="1:21" ht="12" thickBot="1" x14ac:dyDescent="0.2">
      <c r="A27" s="48"/>
      <c r="B27" s="50" t="s">
        <v>25</v>
      </c>
      <c r="C27" s="51"/>
      <c r="D27" s="65">
        <v>234705.66250000001</v>
      </c>
      <c r="E27" s="65">
        <v>249629</v>
      </c>
      <c r="F27" s="66">
        <v>94.021793341318499</v>
      </c>
      <c r="G27" s="65">
        <v>192645.40640000001</v>
      </c>
      <c r="H27" s="66">
        <v>21.832991964868299</v>
      </c>
      <c r="I27" s="65">
        <v>75750.887300000002</v>
      </c>
      <c r="J27" s="66">
        <v>32.274844370233303</v>
      </c>
      <c r="K27" s="65">
        <v>54395.844700000001</v>
      </c>
      <c r="L27" s="66">
        <v>28.236253184804699</v>
      </c>
      <c r="M27" s="66">
        <v>0.39258591750483501</v>
      </c>
      <c r="N27" s="65">
        <v>1562244.9641</v>
      </c>
      <c r="O27" s="65">
        <v>44872227.2183</v>
      </c>
      <c r="P27" s="65">
        <v>32705</v>
      </c>
      <c r="Q27" s="65">
        <v>30299</v>
      </c>
      <c r="R27" s="66">
        <v>7.9408561338658199</v>
      </c>
      <c r="S27" s="65">
        <v>7.1764458798348896</v>
      </c>
      <c r="T27" s="65">
        <v>7.0539508432621503</v>
      </c>
      <c r="U27" s="67">
        <v>1.7069039274292099</v>
      </c>
    </row>
    <row r="28" spans="1:21" ht="12" thickBot="1" x14ac:dyDescent="0.2">
      <c r="A28" s="48"/>
      <c r="B28" s="50" t="s">
        <v>26</v>
      </c>
      <c r="C28" s="51"/>
      <c r="D28" s="65">
        <v>680010.45059999998</v>
      </c>
      <c r="E28" s="65">
        <v>1076099</v>
      </c>
      <c r="F28" s="66">
        <v>63.1921831169809</v>
      </c>
      <c r="G28" s="65">
        <v>799170.34160000004</v>
      </c>
      <c r="H28" s="66">
        <v>-14.910449599697699</v>
      </c>
      <c r="I28" s="65">
        <v>40408.772299999997</v>
      </c>
      <c r="J28" s="66">
        <v>5.9423751891380103</v>
      </c>
      <c r="K28" s="65">
        <v>53412.068399999996</v>
      </c>
      <c r="L28" s="66">
        <v>6.6834397649273303</v>
      </c>
      <c r="M28" s="66">
        <v>-0.24345239736119301</v>
      </c>
      <c r="N28" s="65">
        <v>5255144.0301999999</v>
      </c>
      <c r="O28" s="65">
        <v>153205200.07960001</v>
      </c>
      <c r="P28" s="65">
        <v>41008</v>
      </c>
      <c r="Q28" s="65">
        <v>37467</v>
      </c>
      <c r="R28" s="66">
        <v>9.4509835321749698</v>
      </c>
      <c r="S28" s="65">
        <v>16.5823851589934</v>
      </c>
      <c r="T28" s="65">
        <v>16.311119374382798</v>
      </c>
      <c r="U28" s="67">
        <v>1.63586710843863</v>
      </c>
    </row>
    <row r="29" spans="1:21" ht="12" thickBot="1" x14ac:dyDescent="0.2">
      <c r="A29" s="48"/>
      <c r="B29" s="50" t="s">
        <v>27</v>
      </c>
      <c r="C29" s="51"/>
      <c r="D29" s="65">
        <v>540972.66189999995</v>
      </c>
      <c r="E29" s="65">
        <v>637137</v>
      </c>
      <c r="F29" s="66">
        <v>84.906803701558701</v>
      </c>
      <c r="G29" s="65">
        <v>522315.3211</v>
      </c>
      <c r="H29" s="66">
        <v>3.5720454764197802</v>
      </c>
      <c r="I29" s="65">
        <v>92036.824200000003</v>
      </c>
      <c r="J29" s="66">
        <v>17.0132116984893</v>
      </c>
      <c r="K29" s="65">
        <v>82769.594500000007</v>
      </c>
      <c r="L29" s="66">
        <v>15.8466717625067</v>
      </c>
      <c r="M29" s="66">
        <v>0.111964179068196</v>
      </c>
      <c r="N29" s="65">
        <v>3327988.1762999999</v>
      </c>
      <c r="O29" s="65">
        <v>111558129.5527</v>
      </c>
      <c r="P29" s="65">
        <v>96334</v>
      </c>
      <c r="Q29" s="65">
        <v>89148</v>
      </c>
      <c r="R29" s="66">
        <v>8.0607529052811007</v>
      </c>
      <c r="S29" s="65">
        <v>5.6155943062677798</v>
      </c>
      <c r="T29" s="65">
        <v>5.6148637434378799</v>
      </c>
      <c r="U29" s="67">
        <v>1.3009537193305E-2</v>
      </c>
    </row>
    <row r="30" spans="1:21" ht="12" thickBot="1" x14ac:dyDescent="0.2">
      <c r="A30" s="48"/>
      <c r="B30" s="50" t="s">
        <v>28</v>
      </c>
      <c r="C30" s="51"/>
      <c r="D30" s="65">
        <v>1140658.5123000001</v>
      </c>
      <c r="E30" s="65">
        <v>1562541</v>
      </c>
      <c r="F30" s="66">
        <v>73.000229261184202</v>
      </c>
      <c r="G30" s="65">
        <v>1272182.5358</v>
      </c>
      <c r="H30" s="66">
        <v>-10.3384553551737</v>
      </c>
      <c r="I30" s="65">
        <v>84440.640299999999</v>
      </c>
      <c r="J30" s="66">
        <v>7.4027975410217799</v>
      </c>
      <c r="K30" s="65">
        <v>169387.72630000001</v>
      </c>
      <c r="L30" s="66">
        <v>13.3147344452015</v>
      </c>
      <c r="M30" s="66">
        <v>-0.50149493033250603</v>
      </c>
      <c r="N30" s="65">
        <v>9837386.0008000005</v>
      </c>
      <c r="O30" s="65">
        <v>199353143.13710001</v>
      </c>
      <c r="P30" s="65">
        <v>66619</v>
      </c>
      <c r="Q30" s="65">
        <v>60061</v>
      </c>
      <c r="R30" s="66">
        <v>10.918899119228801</v>
      </c>
      <c r="S30" s="65">
        <v>17.1221200003002</v>
      </c>
      <c r="T30" s="65">
        <v>17.290629952881201</v>
      </c>
      <c r="U30" s="67">
        <v>-0.984165235251659</v>
      </c>
    </row>
    <row r="31" spans="1:21" ht="12" thickBot="1" x14ac:dyDescent="0.2">
      <c r="A31" s="48"/>
      <c r="B31" s="50" t="s">
        <v>29</v>
      </c>
      <c r="C31" s="51"/>
      <c r="D31" s="65">
        <v>725949.23589999997</v>
      </c>
      <c r="E31" s="65">
        <v>1673385</v>
      </c>
      <c r="F31" s="66">
        <v>43.382080985547297</v>
      </c>
      <c r="G31" s="65">
        <v>1288404.0865</v>
      </c>
      <c r="H31" s="66">
        <v>-43.655158850662303</v>
      </c>
      <c r="I31" s="65">
        <v>24537.9774</v>
      </c>
      <c r="J31" s="66">
        <v>3.38012304256769</v>
      </c>
      <c r="K31" s="65">
        <v>-12833.5141</v>
      </c>
      <c r="L31" s="66">
        <v>-0.99607834486638003</v>
      </c>
      <c r="M31" s="66">
        <v>-2.9120232547997098</v>
      </c>
      <c r="N31" s="65">
        <v>7887787.0689000003</v>
      </c>
      <c r="O31" s="65">
        <v>177801532.942</v>
      </c>
      <c r="P31" s="65">
        <v>29301</v>
      </c>
      <c r="Q31" s="65">
        <v>23220</v>
      </c>
      <c r="R31" s="66">
        <v>26.188630490956101</v>
      </c>
      <c r="S31" s="65">
        <v>24.775578850551199</v>
      </c>
      <c r="T31" s="65">
        <v>24.734923686477199</v>
      </c>
      <c r="U31" s="67">
        <v>0.164093700168363</v>
      </c>
    </row>
    <row r="32" spans="1:21" ht="12" thickBot="1" x14ac:dyDescent="0.2">
      <c r="A32" s="48"/>
      <c r="B32" s="50" t="s">
        <v>30</v>
      </c>
      <c r="C32" s="51"/>
      <c r="D32" s="65">
        <v>121037.89449999999</v>
      </c>
      <c r="E32" s="65">
        <v>202969</v>
      </c>
      <c r="F32" s="66">
        <v>59.633685193305404</v>
      </c>
      <c r="G32" s="65">
        <v>140285.7254</v>
      </c>
      <c r="H32" s="66">
        <v>-13.7204486380337</v>
      </c>
      <c r="I32" s="65">
        <v>39898.261599999998</v>
      </c>
      <c r="J32" s="66">
        <v>32.963446501459103</v>
      </c>
      <c r="K32" s="65">
        <v>37495.663200000003</v>
      </c>
      <c r="L32" s="66">
        <v>26.728067373275302</v>
      </c>
      <c r="M32" s="66">
        <v>6.4076701008984993E-2</v>
      </c>
      <c r="N32" s="65">
        <v>1606934.9376000001</v>
      </c>
      <c r="O32" s="65">
        <v>26946846.891600002</v>
      </c>
      <c r="P32" s="65">
        <v>27232</v>
      </c>
      <c r="Q32" s="65">
        <v>25561</v>
      </c>
      <c r="R32" s="66">
        <v>6.5373029224208699</v>
      </c>
      <c r="S32" s="65">
        <v>4.4446935406874299</v>
      </c>
      <c r="T32" s="65">
        <v>4.4460561558624496</v>
      </c>
      <c r="U32" s="67">
        <v>-3.0657123208744998E-2</v>
      </c>
    </row>
    <row r="33" spans="1:21" ht="12" thickBot="1" x14ac:dyDescent="0.2">
      <c r="A33" s="48"/>
      <c r="B33" s="50" t="s">
        <v>31</v>
      </c>
      <c r="C33" s="51"/>
      <c r="D33" s="68"/>
      <c r="E33" s="68"/>
      <c r="F33" s="68"/>
      <c r="G33" s="65">
        <v>187.607</v>
      </c>
      <c r="H33" s="68"/>
      <c r="I33" s="68"/>
      <c r="J33" s="68"/>
      <c r="K33" s="65">
        <v>38.491500000000002</v>
      </c>
      <c r="L33" s="66">
        <v>20.517091579738501</v>
      </c>
      <c r="M33" s="68"/>
      <c r="N33" s="65">
        <v>13.805300000000001</v>
      </c>
      <c r="O33" s="65">
        <v>4827.0679</v>
      </c>
      <c r="P33" s="68"/>
      <c r="Q33" s="68"/>
      <c r="R33" s="68"/>
      <c r="S33" s="68"/>
      <c r="T33" s="68"/>
      <c r="U33" s="69"/>
    </row>
    <row r="34" spans="1:21" ht="12" thickBot="1" x14ac:dyDescent="0.2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2</v>
      </c>
      <c r="O34" s="65">
        <v>7</v>
      </c>
      <c r="P34" s="68"/>
      <c r="Q34" s="68"/>
      <c r="R34" s="68"/>
      <c r="S34" s="68"/>
      <c r="T34" s="68"/>
      <c r="U34" s="69"/>
    </row>
    <row r="35" spans="1:21" ht="12" thickBot="1" x14ac:dyDescent="0.2">
      <c r="A35" s="48"/>
      <c r="B35" s="50" t="s">
        <v>32</v>
      </c>
      <c r="C35" s="51"/>
      <c r="D35" s="65">
        <v>94709.303899999999</v>
      </c>
      <c r="E35" s="65">
        <v>134543</v>
      </c>
      <c r="F35" s="66">
        <v>70.393334398668102</v>
      </c>
      <c r="G35" s="65">
        <v>72644.7212</v>
      </c>
      <c r="H35" s="66">
        <v>30.373277418538699</v>
      </c>
      <c r="I35" s="65">
        <v>18092.3279</v>
      </c>
      <c r="J35" s="66">
        <v>19.103010110921101</v>
      </c>
      <c r="K35" s="65">
        <v>10740.1602</v>
      </c>
      <c r="L35" s="66">
        <v>14.7845019191842</v>
      </c>
      <c r="M35" s="66">
        <v>0.68454916529084897</v>
      </c>
      <c r="N35" s="65">
        <v>769435.13249999995</v>
      </c>
      <c r="O35" s="65">
        <v>28105660.299800001</v>
      </c>
      <c r="P35" s="65">
        <v>7088</v>
      </c>
      <c r="Q35" s="65">
        <v>6242</v>
      </c>
      <c r="R35" s="66">
        <v>13.5533482858058</v>
      </c>
      <c r="S35" s="65">
        <v>13.3619221077878</v>
      </c>
      <c r="T35" s="65">
        <v>12.7592862383851</v>
      </c>
      <c r="U35" s="67">
        <v>4.5100986560267202</v>
      </c>
    </row>
    <row r="36" spans="1:21" ht="12" thickBot="1" x14ac:dyDescent="0.2">
      <c r="A36" s="48"/>
      <c r="B36" s="50" t="s">
        <v>37</v>
      </c>
      <c r="C36" s="51"/>
      <c r="D36" s="68"/>
      <c r="E36" s="65">
        <v>391051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 x14ac:dyDescent="0.2">
      <c r="A37" s="48"/>
      <c r="B37" s="50" t="s">
        <v>38</v>
      </c>
      <c r="C37" s="51"/>
      <c r="D37" s="68"/>
      <c r="E37" s="65">
        <v>763211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 x14ac:dyDescent="0.2">
      <c r="A38" s="48"/>
      <c r="B38" s="50" t="s">
        <v>39</v>
      </c>
      <c r="C38" s="51"/>
      <c r="D38" s="68"/>
      <c r="E38" s="65">
        <v>259840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 x14ac:dyDescent="0.2">
      <c r="A39" s="48"/>
      <c r="B39" s="50" t="s">
        <v>33</v>
      </c>
      <c r="C39" s="51"/>
      <c r="D39" s="65">
        <v>217568.46230000001</v>
      </c>
      <c r="E39" s="65">
        <v>225521</v>
      </c>
      <c r="F39" s="66">
        <v>96.473704133983105</v>
      </c>
      <c r="G39" s="65">
        <v>224934.1876</v>
      </c>
      <c r="H39" s="66">
        <v>-3.2746135118857298</v>
      </c>
      <c r="I39" s="65">
        <v>8543.3600999999999</v>
      </c>
      <c r="J39" s="66">
        <v>3.9267456366078299</v>
      </c>
      <c r="K39" s="65">
        <v>10775.0216</v>
      </c>
      <c r="L39" s="66">
        <v>4.79029964940732</v>
      </c>
      <c r="M39" s="66">
        <v>-0.20711434119074101</v>
      </c>
      <c r="N39" s="65">
        <v>1600349.2287000001</v>
      </c>
      <c r="O39" s="65">
        <v>47132621.786399998</v>
      </c>
      <c r="P39" s="65">
        <v>340</v>
      </c>
      <c r="Q39" s="65">
        <v>273</v>
      </c>
      <c r="R39" s="66">
        <v>24.542124542124501</v>
      </c>
      <c r="S39" s="65">
        <v>639.90724205882395</v>
      </c>
      <c r="T39" s="65">
        <v>605.12194468864504</v>
      </c>
      <c r="U39" s="67">
        <v>5.4359905754873896</v>
      </c>
    </row>
    <row r="40" spans="1:21" ht="12" thickBot="1" x14ac:dyDescent="0.2">
      <c r="A40" s="48"/>
      <c r="B40" s="50" t="s">
        <v>34</v>
      </c>
      <c r="C40" s="51"/>
      <c r="D40" s="65">
        <v>442889.49939999997</v>
      </c>
      <c r="E40" s="65">
        <v>332549</v>
      </c>
      <c r="F40" s="66">
        <v>133.18022288444701</v>
      </c>
      <c r="G40" s="65">
        <v>460333.16</v>
      </c>
      <c r="H40" s="66">
        <v>-3.7893556484177702</v>
      </c>
      <c r="I40" s="65">
        <v>29562.9097</v>
      </c>
      <c r="J40" s="66">
        <v>6.6750080415205302</v>
      </c>
      <c r="K40" s="65">
        <v>24340.091</v>
      </c>
      <c r="L40" s="66">
        <v>5.2874946049943503</v>
      </c>
      <c r="M40" s="66">
        <v>0.214576794310259</v>
      </c>
      <c r="N40" s="65">
        <v>4220345.9801000003</v>
      </c>
      <c r="O40" s="65">
        <v>90274654.728</v>
      </c>
      <c r="P40" s="65">
        <v>2246</v>
      </c>
      <c r="Q40" s="65">
        <v>2154</v>
      </c>
      <c r="R40" s="66">
        <v>4.2711234911791998</v>
      </c>
      <c r="S40" s="65">
        <v>197.19033811219899</v>
      </c>
      <c r="T40" s="65">
        <v>183.71666949860699</v>
      </c>
      <c r="U40" s="67">
        <v>6.8328239317313004</v>
      </c>
    </row>
    <row r="41" spans="1:21" ht="12" thickBot="1" x14ac:dyDescent="0.2">
      <c r="A41" s="48"/>
      <c r="B41" s="50" t="s">
        <v>40</v>
      </c>
      <c r="C41" s="51"/>
      <c r="D41" s="68"/>
      <c r="E41" s="65">
        <v>101638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 x14ac:dyDescent="0.2">
      <c r="A42" s="48"/>
      <c r="B42" s="50" t="s">
        <v>41</v>
      </c>
      <c r="C42" s="51"/>
      <c r="D42" s="68"/>
      <c r="E42" s="65">
        <v>56710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 x14ac:dyDescent="0.2">
      <c r="A43" s="49"/>
      <c r="B43" s="50" t="s">
        <v>35</v>
      </c>
      <c r="C43" s="51"/>
      <c r="D43" s="70">
        <v>5752.1453000000001</v>
      </c>
      <c r="E43" s="71"/>
      <c r="F43" s="71"/>
      <c r="G43" s="70">
        <v>80251.164099999995</v>
      </c>
      <c r="H43" s="72">
        <v>-92.832321668465397</v>
      </c>
      <c r="I43" s="70">
        <v>561.26620000000003</v>
      </c>
      <c r="J43" s="72">
        <v>9.7575108194850397</v>
      </c>
      <c r="K43" s="70">
        <v>6903.9960000000001</v>
      </c>
      <c r="L43" s="72">
        <v>8.60298548616319</v>
      </c>
      <c r="M43" s="72">
        <v>-0.918704153362777</v>
      </c>
      <c r="N43" s="70">
        <v>107282.8557</v>
      </c>
      <c r="O43" s="70">
        <v>6313755.4517999999</v>
      </c>
      <c r="P43" s="70">
        <v>30</v>
      </c>
      <c r="Q43" s="70">
        <v>40</v>
      </c>
      <c r="R43" s="72">
        <v>-25</v>
      </c>
      <c r="S43" s="70">
        <v>191.73817666666699</v>
      </c>
      <c r="T43" s="70">
        <v>488.42306250000001</v>
      </c>
      <c r="U43" s="73">
        <v>-154.73438362205499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H30" sqref="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52150</v>
      </c>
      <c r="D2" s="32">
        <v>531930.84917008504</v>
      </c>
      <c r="E2" s="32">
        <v>398015.02102393197</v>
      </c>
      <c r="F2" s="32">
        <v>133915.828146154</v>
      </c>
      <c r="G2" s="32">
        <v>398015.02102393197</v>
      </c>
      <c r="H2" s="32">
        <v>0.25175420518491898</v>
      </c>
    </row>
    <row r="3" spans="1:8" ht="14.25" x14ac:dyDescent="0.2">
      <c r="A3" s="32">
        <v>2</v>
      </c>
      <c r="B3" s="33">
        <v>13</v>
      </c>
      <c r="C3" s="32">
        <v>8412.6980000000003</v>
      </c>
      <c r="D3" s="32">
        <v>78475.810191626995</v>
      </c>
      <c r="E3" s="32">
        <v>60749.651551531701</v>
      </c>
      <c r="F3" s="32">
        <v>17726.158640095298</v>
      </c>
      <c r="G3" s="32">
        <v>60749.651551531701</v>
      </c>
      <c r="H3" s="32">
        <v>0.22588054327582599</v>
      </c>
    </row>
    <row r="4" spans="1:8" ht="14.25" x14ac:dyDescent="0.2">
      <c r="A4" s="32">
        <v>3</v>
      </c>
      <c r="B4" s="33">
        <v>14</v>
      </c>
      <c r="C4" s="32">
        <v>112519</v>
      </c>
      <c r="D4" s="32">
        <v>126962.005821368</v>
      </c>
      <c r="E4" s="32">
        <v>90267.512846153797</v>
      </c>
      <c r="F4" s="32">
        <v>36694.492975213703</v>
      </c>
      <c r="G4" s="32">
        <v>90267.512846153797</v>
      </c>
      <c r="H4" s="32">
        <v>0.28901948057470001</v>
      </c>
    </row>
    <row r="5" spans="1:8" ht="14.25" x14ac:dyDescent="0.2">
      <c r="A5" s="32">
        <v>4</v>
      </c>
      <c r="B5" s="33">
        <v>15</v>
      </c>
      <c r="C5" s="32">
        <v>4525</v>
      </c>
      <c r="D5" s="32">
        <v>74009.316080341901</v>
      </c>
      <c r="E5" s="32">
        <v>64065.101401709398</v>
      </c>
      <c r="F5" s="32">
        <v>9944.2146786324793</v>
      </c>
      <c r="G5" s="32">
        <v>64065.101401709398</v>
      </c>
      <c r="H5" s="32">
        <v>0.134364363911124</v>
      </c>
    </row>
    <row r="6" spans="1:8" ht="14.25" x14ac:dyDescent="0.2">
      <c r="A6" s="32">
        <v>5</v>
      </c>
      <c r="B6" s="33">
        <v>16</v>
      </c>
      <c r="C6" s="32">
        <v>3933</v>
      </c>
      <c r="D6" s="32">
        <v>235956.234304274</v>
      </c>
      <c r="E6" s="32">
        <v>200196.89538119701</v>
      </c>
      <c r="F6" s="32">
        <v>35759.338923076903</v>
      </c>
      <c r="G6" s="32">
        <v>200196.89538119701</v>
      </c>
      <c r="H6" s="32">
        <v>0.15155072731396499</v>
      </c>
    </row>
    <row r="7" spans="1:8" ht="14.25" x14ac:dyDescent="0.2">
      <c r="A7" s="32">
        <v>6</v>
      </c>
      <c r="B7" s="33">
        <v>17</v>
      </c>
      <c r="C7" s="32">
        <v>19626</v>
      </c>
      <c r="D7" s="32">
        <v>281416.74610769202</v>
      </c>
      <c r="E7" s="32">
        <v>203601.33622393201</v>
      </c>
      <c r="F7" s="32">
        <v>77815.409883760702</v>
      </c>
      <c r="G7" s="32">
        <v>203601.33622393201</v>
      </c>
      <c r="H7" s="32">
        <v>0.27651307521686103</v>
      </c>
    </row>
    <row r="8" spans="1:8" ht="14.25" x14ac:dyDescent="0.2">
      <c r="A8" s="32">
        <v>7</v>
      </c>
      <c r="B8" s="33">
        <v>18</v>
      </c>
      <c r="C8" s="32">
        <v>35465</v>
      </c>
      <c r="D8" s="32">
        <v>144987.38193760699</v>
      </c>
      <c r="E8" s="32">
        <v>117283.77101538501</v>
      </c>
      <c r="F8" s="32">
        <v>27703.6109222222</v>
      </c>
      <c r="G8" s="32">
        <v>117283.77101538501</v>
      </c>
      <c r="H8" s="32">
        <v>0.19107601331917301</v>
      </c>
    </row>
    <row r="9" spans="1:8" ht="14.25" x14ac:dyDescent="0.2">
      <c r="A9" s="32">
        <v>8</v>
      </c>
      <c r="B9" s="33">
        <v>19</v>
      </c>
      <c r="C9" s="32">
        <v>16066</v>
      </c>
      <c r="D9" s="32">
        <v>120639.837064957</v>
      </c>
      <c r="E9" s="32">
        <v>94085.385152991497</v>
      </c>
      <c r="F9" s="32">
        <v>26554.4519119658</v>
      </c>
      <c r="G9" s="32">
        <v>94085.385152991497</v>
      </c>
      <c r="H9" s="32">
        <v>0.220113459683039</v>
      </c>
    </row>
    <row r="10" spans="1:8" ht="14.25" x14ac:dyDescent="0.2">
      <c r="A10" s="32">
        <v>9</v>
      </c>
      <c r="B10" s="33">
        <v>21</v>
      </c>
      <c r="C10" s="32">
        <v>166942</v>
      </c>
      <c r="D10" s="32">
        <v>749303.3186</v>
      </c>
      <c r="E10" s="32">
        <v>725885.46329999994</v>
      </c>
      <c r="F10" s="32">
        <v>23417.855299999999</v>
      </c>
      <c r="G10" s="32">
        <v>725885.46329999994</v>
      </c>
      <c r="H10" s="32">
        <v>3.1252838094663699E-2</v>
      </c>
    </row>
    <row r="11" spans="1:8" ht="14.25" x14ac:dyDescent="0.2">
      <c r="A11" s="32">
        <v>10</v>
      </c>
      <c r="B11" s="33">
        <v>22</v>
      </c>
      <c r="C11" s="32">
        <v>39589</v>
      </c>
      <c r="D11" s="32">
        <v>460846.49412136798</v>
      </c>
      <c r="E11" s="32">
        <v>406692.30599572603</v>
      </c>
      <c r="F11" s="32">
        <v>54154.188125640998</v>
      </c>
      <c r="G11" s="32">
        <v>406692.30599572603</v>
      </c>
      <c r="H11" s="32">
        <v>0.117510253015789</v>
      </c>
    </row>
    <row r="12" spans="1:8" ht="14.25" x14ac:dyDescent="0.2">
      <c r="A12" s="32">
        <v>11</v>
      </c>
      <c r="B12" s="33">
        <v>23</v>
      </c>
      <c r="C12" s="32">
        <v>236046.038</v>
      </c>
      <c r="D12" s="32">
        <v>1664187.94031026</v>
      </c>
      <c r="E12" s="32">
        <v>1429418.95522051</v>
      </c>
      <c r="F12" s="32">
        <v>234768.985089744</v>
      </c>
      <c r="G12" s="32">
        <v>1429418.95522051</v>
      </c>
      <c r="H12" s="32">
        <v>0.14107119719061001</v>
      </c>
    </row>
    <row r="13" spans="1:8" ht="14.25" x14ac:dyDescent="0.2">
      <c r="A13" s="32">
        <v>12</v>
      </c>
      <c r="B13" s="33">
        <v>24</v>
      </c>
      <c r="C13" s="32">
        <v>15945.804</v>
      </c>
      <c r="D13" s="32">
        <v>448787.72698376101</v>
      </c>
      <c r="E13" s="32">
        <v>398092.83244615397</v>
      </c>
      <c r="F13" s="32">
        <v>50694.8945376068</v>
      </c>
      <c r="G13" s="32">
        <v>398092.83244615397</v>
      </c>
      <c r="H13" s="32">
        <v>0.112959627658092</v>
      </c>
    </row>
    <row r="14" spans="1:8" ht="14.25" x14ac:dyDescent="0.2">
      <c r="A14" s="32">
        <v>13</v>
      </c>
      <c r="B14" s="33">
        <v>25</v>
      </c>
      <c r="C14" s="32">
        <v>77206</v>
      </c>
      <c r="D14" s="32">
        <v>883697.37820000004</v>
      </c>
      <c r="E14" s="32">
        <v>817559.42460000003</v>
      </c>
      <c r="F14" s="32">
        <v>66137.953599999993</v>
      </c>
      <c r="G14" s="32">
        <v>817559.42460000003</v>
      </c>
      <c r="H14" s="32">
        <v>7.4842310537025905E-2</v>
      </c>
    </row>
    <row r="15" spans="1:8" ht="14.25" x14ac:dyDescent="0.2">
      <c r="A15" s="32">
        <v>14</v>
      </c>
      <c r="B15" s="33">
        <v>26</v>
      </c>
      <c r="C15" s="32">
        <v>56616</v>
      </c>
      <c r="D15" s="32">
        <v>303979.32018216501</v>
      </c>
      <c r="E15" s="32">
        <v>270435.04753662401</v>
      </c>
      <c r="F15" s="32">
        <v>33544.272645541198</v>
      </c>
      <c r="G15" s="32">
        <v>270435.04753662401</v>
      </c>
      <c r="H15" s="32">
        <v>0.11035050879592501</v>
      </c>
    </row>
    <row r="16" spans="1:8" ht="14.25" x14ac:dyDescent="0.2">
      <c r="A16" s="32">
        <v>15</v>
      </c>
      <c r="B16" s="33">
        <v>27</v>
      </c>
      <c r="C16" s="32">
        <v>180217.06400000001</v>
      </c>
      <c r="D16" s="32">
        <v>1206896.8543640999</v>
      </c>
      <c r="E16" s="32">
        <v>1077259.8619076901</v>
      </c>
      <c r="F16" s="32">
        <v>129636.99245640999</v>
      </c>
      <c r="G16" s="32">
        <v>1077259.8619076901</v>
      </c>
      <c r="H16" s="32">
        <v>0.107413481100433</v>
      </c>
    </row>
    <row r="17" spans="1:8" ht="14.25" x14ac:dyDescent="0.2">
      <c r="A17" s="32">
        <v>16</v>
      </c>
      <c r="B17" s="33">
        <v>29</v>
      </c>
      <c r="C17" s="32">
        <v>205912</v>
      </c>
      <c r="D17" s="32">
        <v>2557642.7354051298</v>
      </c>
      <c r="E17" s="32">
        <v>2341143.7436700901</v>
      </c>
      <c r="F17" s="32">
        <v>216498.991735043</v>
      </c>
      <c r="G17" s="32">
        <v>2341143.7436700901</v>
      </c>
      <c r="H17" s="32">
        <v>8.4647862947422006E-2</v>
      </c>
    </row>
    <row r="18" spans="1:8" ht="14.25" x14ac:dyDescent="0.2">
      <c r="A18" s="32">
        <v>17</v>
      </c>
      <c r="B18" s="33">
        <v>31</v>
      </c>
      <c r="C18" s="32">
        <v>34326.661</v>
      </c>
      <c r="D18" s="32">
        <v>230681.810856214</v>
      </c>
      <c r="E18" s="32">
        <v>190914.37253062901</v>
      </c>
      <c r="F18" s="32">
        <v>39767.438325584502</v>
      </c>
      <c r="G18" s="32">
        <v>190914.37253062901</v>
      </c>
      <c r="H18" s="32">
        <v>0.17239087112235299</v>
      </c>
    </row>
    <row r="19" spans="1:8" ht="14.25" x14ac:dyDescent="0.2">
      <c r="A19" s="32">
        <v>18</v>
      </c>
      <c r="B19" s="33">
        <v>32</v>
      </c>
      <c r="C19" s="32">
        <v>12916.78</v>
      </c>
      <c r="D19" s="32">
        <v>205766.65761490099</v>
      </c>
      <c r="E19" s="32">
        <v>189565.45719048401</v>
      </c>
      <c r="F19" s="32">
        <v>16201.2004244164</v>
      </c>
      <c r="G19" s="32">
        <v>189565.45719048401</v>
      </c>
      <c r="H19" s="32">
        <v>7.8735790395825594E-2</v>
      </c>
    </row>
    <row r="20" spans="1:8" ht="14.25" x14ac:dyDescent="0.2">
      <c r="A20" s="32">
        <v>19</v>
      </c>
      <c r="B20" s="33">
        <v>33</v>
      </c>
      <c r="C20" s="32">
        <v>42899.618000000002</v>
      </c>
      <c r="D20" s="32">
        <v>507514.209773565</v>
      </c>
      <c r="E20" s="32">
        <v>398045.75159717002</v>
      </c>
      <c r="F20" s="32">
        <v>109468.458176395</v>
      </c>
      <c r="G20" s="32">
        <v>398045.75159717002</v>
      </c>
      <c r="H20" s="32">
        <v>0.21569535604773701</v>
      </c>
    </row>
    <row r="21" spans="1:8" ht="14.25" x14ac:dyDescent="0.2">
      <c r="A21" s="32">
        <v>20</v>
      </c>
      <c r="B21" s="33">
        <v>34</v>
      </c>
      <c r="C21" s="32">
        <v>42385.913</v>
      </c>
      <c r="D21" s="32">
        <v>234705.606757628</v>
      </c>
      <c r="E21" s="32">
        <v>158954.78125700299</v>
      </c>
      <c r="F21" s="32">
        <v>75750.825500624996</v>
      </c>
      <c r="G21" s="32">
        <v>158954.78125700299</v>
      </c>
      <c r="H21" s="32">
        <v>0.32274825704888299</v>
      </c>
    </row>
    <row r="22" spans="1:8" ht="14.25" x14ac:dyDescent="0.2">
      <c r="A22" s="32">
        <v>21</v>
      </c>
      <c r="B22" s="33">
        <v>35</v>
      </c>
      <c r="C22" s="32">
        <v>29844.296999999999</v>
      </c>
      <c r="D22" s="32">
        <v>680010.45086725696</v>
      </c>
      <c r="E22" s="32">
        <v>639601.67542654905</v>
      </c>
      <c r="F22" s="32">
        <v>40408.775440707999</v>
      </c>
      <c r="G22" s="32">
        <v>639601.67542654905</v>
      </c>
      <c r="H22" s="32">
        <v>5.94237564866427E-2</v>
      </c>
    </row>
    <row r="23" spans="1:8" ht="14.25" x14ac:dyDescent="0.2">
      <c r="A23" s="32">
        <v>22</v>
      </c>
      <c r="B23" s="33">
        <v>36</v>
      </c>
      <c r="C23" s="32">
        <v>118839.269</v>
      </c>
      <c r="D23" s="32">
        <v>540972.66096283204</v>
      </c>
      <c r="E23" s="32">
        <v>448935.800634521</v>
      </c>
      <c r="F23" s="32">
        <v>92036.860328310897</v>
      </c>
      <c r="G23" s="32">
        <v>448935.800634521</v>
      </c>
      <c r="H23" s="32">
        <v>0.170132184063613</v>
      </c>
    </row>
    <row r="24" spans="1:8" ht="14.25" x14ac:dyDescent="0.2">
      <c r="A24" s="32">
        <v>23</v>
      </c>
      <c r="B24" s="33">
        <v>37</v>
      </c>
      <c r="C24" s="32">
        <v>115209.50900000001</v>
      </c>
      <c r="D24" s="32">
        <v>1140658.50724425</v>
      </c>
      <c r="E24" s="32">
        <v>1056217.8614709701</v>
      </c>
      <c r="F24" s="32">
        <v>84440.645773278899</v>
      </c>
      <c r="G24" s="32">
        <v>1056217.8614709701</v>
      </c>
      <c r="H24" s="32">
        <v>7.4027980536682803E-2</v>
      </c>
    </row>
    <row r="25" spans="1:8" ht="14.25" x14ac:dyDescent="0.2">
      <c r="A25" s="32">
        <v>24</v>
      </c>
      <c r="B25" s="33">
        <v>38</v>
      </c>
      <c r="C25" s="32">
        <v>168235.478</v>
      </c>
      <c r="D25" s="32">
        <v>725949.148957522</v>
      </c>
      <c r="E25" s="32">
        <v>701411.12040176999</v>
      </c>
      <c r="F25" s="32">
        <v>24538.0285557522</v>
      </c>
      <c r="G25" s="32">
        <v>701411.12040176999</v>
      </c>
      <c r="H25" s="32">
        <v>3.3801304941247397E-2</v>
      </c>
    </row>
    <row r="26" spans="1:8" ht="14.25" x14ac:dyDescent="0.2">
      <c r="A26" s="32">
        <v>25</v>
      </c>
      <c r="B26" s="33">
        <v>39</v>
      </c>
      <c r="C26" s="32">
        <v>75578.224000000002</v>
      </c>
      <c r="D26" s="32">
        <v>121037.84180843399</v>
      </c>
      <c r="E26" s="32">
        <v>81139.619458332498</v>
      </c>
      <c r="F26" s="32">
        <v>39898.222350101103</v>
      </c>
      <c r="G26" s="32">
        <v>81139.619458332498</v>
      </c>
      <c r="H26" s="32">
        <v>0.32963428423689201</v>
      </c>
    </row>
    <row r="27" spans="1:8" ht="14.25" x14ac:dyDescent="0.2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 x14ac:dyDescent="0.2">
      <c r="A28" s="32">
        <v>26</v>
      </c>
      <c r="B28" s="33">
        <v>42</v>
      </c>
      <c r="C28" s="32">
        <v>5740.7719999999999</v>
      </c>
      <c r="D28" s="32">
        <v>94709.303799999994</v>
      </c>
      <c r="E28" s="32">
        <v>76616.973199999993</v>
      </c>
      <c r="F28" s="32">
        <v>18092.330600000001</v>
      </c>
      <c r="G28" s="32">
        <v>76616.973199999993</v>
      </c>
      <c r="H28" s="32">
        <v>0.19103012981919901</v>
      </c>
    </row>
    <row r="29" spans="1:8" ht="14.25" x14ac:dyDescent="0.2">
      <c r="A29" s="32">
        <v>27</v>
      </c>
      <c r="B29" s="33">
        <v>75</v>
      </c>
      <c r="C29" s="32">
        <v>354</v>
      </c>
      <c r="D29" s="32">
        <v>217568.461538462</v>
      </c>
      <c r="E29" s="32">
        <v>209025.10341880299</v>
      </c>
      <c r="F29" s="32">
        <v>8543.3581196581199</v>
      </c>
      <c r="G29" s="32">
        <v>209025.10341880299</v>
      </c>
      <c r="H29" s="32">
        <v>3.9267447401368102E-2</v>
      </c>
    </row>
    <row r="30" spans="1:8" ht="14.25" x14ac:dyDescent="0.2">
      <c r="A30" s="32">
        <v>28</v>
      </c>
      <c r="B30" s="33">
        <v>76</v>
      </c>
      <c r="C30" s="32">
        <v>2619</v>
      </c>
      <c r="D30" s="32">
        <v>442889.49296324799</v>
      </c>
      <c r="E30" s="32">
        <v>413326.59320085502</v>
      </c>
      <c r="F30" s="32">
        <v>29562.899762393201</v>
      </c>
      <c r="G30" s="32">
        <v>413326.59320085502</v>
      </c>
      <c r="H30" s="32">
        <v>6.6750058947201901E-2</v>
      </c>
    </row>
    <row r="31" spans="1:8" ht="14.25" x14ac:dyDescent="0.2">
      <c r="A31" s="32">
        <v>29</v>
      </c>
      <c r="B31" s="33">
        <v>99</v>
      </c>
      <c r="C31" s="32">
        <v>4929</v>
      </c>
      <c r="D31" s="32">
        <v>5752.1450722335703</v>
      </c>
      <c r="E31" s="32">
        <v>5190.8786173511799</v>
      </c>
      <c r="F31" s="32">
        <v>561.26645488238398</v>
      </c>
      <c r="G31" s="32">
        <v>5190.8786173511799</v>
      </c>
      <c r="H31" s="32">
        <v>9.7575156369351296E-2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3"/>
      <c r="D34" s="33"/>
      <c r="E34" s="33"/>
      <c r="F34" s="33"/>
      <c r="G34" s="33"/>
      <c r="H34" s="33"/>
    </row>
    <row r="35" spans="1:8" ht="14.25" x14ac:dyDescent="0.2">
      <c r="A35" s="32"/>
      <c r="B35" s="33"/>
      <c r="C35" s="33"/>
      <c r="D35" s="33"/>
      <c r="E35" s="33"/>
      <c r="F35" s="33"/>
      <c r="G35" s="33"/>
      <c r="H35" s="33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2014-06-07T00:47:49Z</dcterms:modified>
</cp:coreProperties>
</file>