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F37" i="2" l="1"/>
  <c r="F38" i="2"/>
  <c r="F33" i="2"/>
  <c r="F34" i="2"/>
  <c r="E37" i="2"/>
  <c r="K37" i="2" s="1"/>
  <c r="E38" i="2"/>
  <c r="E34" i="2"/>
  <c r="E33" i="2"/>
  <c r="F39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39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39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39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39" i="2"/>
  <c r="L39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39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<sst xmlns="http://schemas.openxmlformats.org/spreadsheetml/2006/main" count="114" uniqueCount="71">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</sst>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"/>
    </sheetView>
  </sheetViews>
  <sheetFormatPr defaultRowHeight="11.25" x14ac:dyDescent="0.1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6" t="s">
        <v>4</v>
      </c>
      <c r="D2" s="36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7" t="s">
        <v>5</v>
      </c>
      <c r="B3" s="37"/>
      <c r="C3" s="37"/>
      <c r="D3" s="37"/>
      <c r="E3" s="15">
        <f>RA!D7</f>
        <v>13571513.022</v>
      </c>
      <c r="F3" s="25">
        <f>RA!I7</f>
        <v>1560098.3887</v>
      </c>
      <c r="G3" s="16">
        <f>E3-F3</f>
        <v>12011414.633299999</v>
      </c>
      <c r="H3" s="27">
        <f>RA!J7</f>
        <v>11.495390279411099</v>
      </c>
      <c r="I3" s="20">
        <f>SUM(I4:I39)</f>
        <v>13571515.188187992</v>
      </c>
      <c r="J3" s="21">
        <f>SUM(J4:J39)</f>
        <v>12011413.346723989</v>
      </c>
      <c r="K3" s="22">
        <f>E3-I3</f>
        <v>-2.1661879923194647</v>
      </c>
      <c r="L3" s="22">
        <f>G3-J3</f>
        <v>1.286576010286808</v>
      </c>
    </row>
    <row r="4" spans="1:12" x14ac:dyDescent="0.15">
      <c r="A4" s="38">
        <f>RA!A8</f>
        <v>41801</v>
      </c>
      <c r="B4" s="12">
        <v>12</v>
      </c>
      <c r="C4" s="35" t="s">
        <v>6</v>
      </c>
      <c r="D4" s="35"/>
      <c r="E4" s="15">
        <f>VLOOKUP(C4,RA!B8:D39,3,0)</f>
        <v>524644.06420000002</v>
      </c>
      <c r="F4" s="25">
        <f>VLOOKUP(C4,RA!B8:I43,8,0)</f>
        <v>122045.7184</v>
      </c>
      <c r="G4" s="16">
        <f t="shared" ref="G4:G39" si="0">E4-F4</f>
        <v>402598.34580000001</v>
      </c>
      <c r="H4" s="27">
        <f>RA!J8</f>
        <v>23.262574901347801</v>
      </c>
      <c r="I4" s="20">
        <f>VLOOKUP(B4,RMS!B:D,3,FALSE)</f>
        <v>524644.50075811998</v>
      </c>
      <c r="J4" s="21">
        <f>VLOOKUP(B4,RMS!B:E,4,FALSE)</f>
        <v>402598.35057264997</v>
      </c>
      <c r="K4" s="22">
        <f t="shared" ref="K4:K39" si="1">E4-I4</f>
        <v>-0.43655811995267868</v>
      </c>
      <c r="L4" s="22">
        <f t="shared" ref="L4:L39" si="2">G4-J4</f>
        <v>-4.7726499615237117E-3</v>
      </c>
    </row>
    <row r="5" spans="1:12" x14ac:dyDescent="0.15">
      <c r="A5" s="38"/>
      <c r="B5" s="12">
        <v>13</v>
      </c>
      <c r="C5" s="35" t="s">
        <v>7</v>
      </c>
      <c r="D5" s="35"/>
      <c r="E5" s="15">
        <f>VLOOKUP(C5,RA!B8:D40,3,0)</f>
        <v>60709.250500000002</v>
      </c>
      <c r="F5" s="25">
        <f>VLOOKUP(C5,RA!B9:I44,8,0)</f>
        <v>13919.922500000001</v>
      </c>
      <c r="G5" s="16">
        <f t="shared" si="0"/>
        <v>46789.328000000001</v>
      </c>
      <c r="H5" s="27">
        <f>RA!J9</f>
        <v>22.9288327320068</v>
      </c>
      <c r="I5" s="20">
        <f>VLOOKUP(B5,RMS!B:D,3,FALSE)</f>
        <v>60709.262288427497</v>
      </c>
      <c r="J5" s="21">
        <f>VLOOKUP(B5,RMS!B:E,4,FALSE)</f>
        <v>46789.334331450002</v>
      </c>
      <c r="K5" s="22">
        <f t="shared" si="1"/>
        <v>-1.1788427495048381E-2</v>
      </c>
      <c r="L5" s="22">
        <f t="shared" si="2"/>
        <v>-6.3314500002888963E-3</v>
      </c>
    </row>
    <row r="6" spans="1:12" x14ac:dyDescent="0.15">
      <c r="A6" s="38"/>
      <c r="B6" s="12">
        <v>14</v>
      </c>
      <c r="C6" s="35" t="s">
        <v>8</v>
      </c>
      <c r="D6" s="35"/>
      <c r="E6" s="15">
        <f>VLOOKUP(C6,RA!B10:D41,3,0)</f>
        <v>93173.462199999994</v>
      </c>
      <c r="F6" s="25">
        <f>VLOOKUP(C6,RA!B10:I45,8,0)</f>
        <v>27511.6463</v>
      </c>
      <c r="G6" s="16">
        <f t="shared" si="0"/>
        <v>65661.815899999987</v>
      </c>
      <c r="H6" s="27">
        <f>RA!J10</f>
        <v>29.527341423618399</v>
      </c>
      <c r="I6" s="20">
        <f>VLOOKUP(B6,RMS!B:D,3,FALSE)</f>
        <v>93175.239822222196</v>
      </c>
      <c r="J6" s="21">
        <f>VLOOKUP(B6,RMS!B:E,4,FALSE)</f>
        <v>65661.815704273497</v>
      </c>
      <c r="K6" s="22">
        <f t="shared" si="1"/>
        <v>-1.7776222222018987</v>
      </c>
      <c r="L6" s="22">
        <f t="shared" si="2"/>
        <v>1.9572649034671485E-4</v>
      </c>
    </row>
    <row r="7" spans="1:12" x14ac:dyDescent="0.15">
      <c r="A7" s="38"/>
      <c r="B7" s="12">
        <v>15</v>
      </c>
      <c r="C7" s="35" t="s">
        <v>9</v>
      </c>
      <c r="D7" s="35"/>
      <c r="E7" s="15">
        <f>VLOOKUP(C7,RA!B10:D42,3,0)</f>
        <v>64143.870699999999</v>
      </c>
      <c r="F7" s="25">
        <f>VLOOKUP(C7,RA!B11:I46,8,0)</f>
        <v>8967.1818999999996</v>
      </c>
      <c r="G7" s="16">
        <f t="shared" si="0"/>
        <v>55176.688800000004</v>
      </c>
      <c r="H7" s="27">
        <f>RA!J11</f>
        <v>13.9797954226046</v>
      </c>
      <c r="I7" s="20">
        <f>VLOOKUP(B7,RMS!B:D,3,FALSE)</f>
        <v>64143.890119658099</v>
      </c>
      <c r="J7" s="21">
        <f>VLOOKUP(B7,RMS!B:E,4,FALSE)</f>
        <v>55176.688923076901</v>
      </c>
      <c r="K7" s="22">
        <f t="shared" si="1"/>
        <v>-1.9419658099650405E-2</v>
      </c>
      <c r="L7" s="22">
        <f t="shared" si="2"/>
        <v>-1.2307689758017659E-4</v>
      </c>
    </row>
    <row r="8" spans="1:12" x14ac:dyDescent="0.15">
      <c r="A8" s="38"/>
      <c r="B8" s="12">
        <v>16</v>
      </c>
      <c r="C8" s="35" t="s">
        <v>10</v>
      </c>
      <c r="D8" s="35"/>
      <c r="E8" s="15">
        <f>VLOOKUP(C8,RA!B12:D43,3,0)</f>
        <v>185770.18969999999</v>
      </c>
      <c r="F8" s="25">
        <f>VLOOKUP(C8,RA!B12:I47,8,0)</f>
        <v>33368.265200000002</v>
      </c>
      <c r="G8" s="16">
        <f t="shared" si="0"/>
        <v>152401.92449999999</v>
      </c>
      <c r="H8" s="27">
        <f>RA!J12</f>
        <v>17.962120431639999</v>
      </c>
      <c r="I8" s="20">
        <f>VLOOKUP(B8,RMS!B:D,3,FALSE)</f>
        <v>185770.189664957</v>
      </c>
      <c r="J8" s="21">
        <f>VLOOKUP(B8,RMS!B:E,4,FALSE)</f>
        <v>152401.92407606801</v>
      </c>
      <c r="K8" s="22">
        <f t="shared" si="1"/>
        <v>3.5042990930378437E-5</v>
      </c>
      <c r="L8" s="22">
        <f t="shared" si="2"/>
        <v>4.2393198236823082E-4</v>
      </c>
    </row>
    <row r="9" spans="1:12" x14ac:dyDescent="0.15">
      <c r="A9" s="38"/>
      <c r="B9" s="12">
        <v>17</v>
      </c>
      <c r="C9" s="35" t="s">
        <v>11</v>
      </c>
      <c r="D9" s="35"/>
      <c r="E9" s="15">
        <f>VLOOKUP(C9,RA!B12:D44,3,0)</f>
        <v>271225.42109999998</v>
      </c>
      <c r="F9" s="25">
        <f>VLOOKUP(C9,RA!B13:I48,8,0)</f>
        <v>68327.915099999998</v>
      </c>
      <c r="G9" s="16">
        <f t="shared" si="0"/>
        <v>202897.50599999999</v>
      </c>
      <c r="H9" s="27">
        <f>RA!J13</f>
        <v>25.192297544560802</v>
      </c>
      <c r="I9" s="20">
        <f>VLOOKUP(B9,RMS!B:D,3,FALSE)</f>
        <v>271225.54609658098</v>
      </c>
      <c r="J9" s="21">
        <f>VLOOKUP(B9,RMS!B:E,4,FALSE)</f>
        <v>202897.50590940201</v>
      </c>
      <c r="K9" s="22">
        <f t="shared" si="1"/>
        <v>-0.12499658099841326</v>
      </c>
      <c r="L9" s="22">
        <f t="shared" si="2"/>
        <v>9.0597983216866851E-5</v>
      </c>
    </row>
    <row r="10" spans="1:12" x14ac:dyDescent="0.15">
      <c r="A10" s="38"/>
      <c r="B10" s="12">
        <v>18</v>
      </c>
      <c r="C10" s="35" t="s">
        <v>12</v>
      </c>
      <c r="D10" s="35"/>
      <c r="E10" s="15">
        <f>VLOOKUP(C10,RA!B14:D45,3,0)</f>
        <v>133565.883</v>
      </c>
      <c r="F10" s="25">
        <f>VLOOKUP(C10,RA!B14:I49,8,0)</f>
        <v>25098.527099999999</v>
      </c>
      <c r="G10" s="16">
        <f t="shared" si="0"/>
        <v>108467.3559</v>
      </c>
      <c r="H10" s="27">
        <f>RA!J14</f>
        <v>18.791121307527298</v>
      </c>
      <c r="I10" s="20">
        <f>VLOOKUP(B10,RMS!B:D,3,FALSE)</f>
        <v>133565.877095726</v>
      </c>
      <c r="J10" s="21">
        <f>VLOOKUP(B10,RMS!B:E,4,FALSE)</f>
        <v>108467.35451965799</v>
      </c>
      <c r="K10" s="22">
        <f t="shared" si="1"/>
        <v>5.9042740031145513E-3</v>
      </c>
      <c r="L10" s="22">
        <f t="shared" si="2"/>
        <v>1.3803420006297529E-3</v>
      </c>
    </row>
    <row r="11" spans="1:12" x14ac:dyDescent="0.15">
      <c r="A11" s="38"/>
      <c r="B11" s="12">
        <v>19</v>
      </c>
      <c r="C11" s="35" t="s">
        <v>13</v>
      </c>
      <c r="D11" s="35"/>
      <c r="E11" s="15">
        <f>VLOOKUP(C11,RA!B14:D46,3,0)</f>
        <v>125355.8526</v>
      </c>
      <c r="F11" s="25">
        <f>VLOOKUP(C11,RA!B15:I50,8,0)</f>
        <v>25555.485400000001</v>
      </c>
      <c r="G11" s="16">
        <f t="shared" si="0"/>
        <v>99800.367199999993</v>
      </c>
      <c r="H11" s="27">
        <f>RA!J15</f>
        <v>20.3863520290077</v>
      </c>
      <c r="I11" s="20">
        <f>VLOOKUP(B11,RMS!B:D,3,FALSE)</f>
        <v>125355.92149401701</v>
      </c>
      <c r="J11" s="21">
        <f>VLOOKUP(B11,RMS!B:E,4,FALSE)</f>
        <v>99800.368235042697</v>
      </c>
      <c r="K11" s="22">
        <f t="shared" si="1"/>
        <v>-6.8894017007551156E-2</v>
      </c>
      <c r="L11" s="22">
        <f t="shared" si="2"/>
        <v>-1.0350427037337795E-3</v>
      </c>
    </row>
    <row r="12" spans="1:12" x14ac:dyDescent="0.15">
      <c r="A12" s="38"/>
      <c r="B12" s="12">
        <v>21</v>
      </c>
      <c r="C12" s="35" t="s">
        <v>14</v>
      </c>
      <c r="D12" s="35"/>
      <c r="E12" s="15">
        <f>VLOOKUP(C12,RA!B16:D47,3,0)</f>
        <v>643108.81519999995</v>
      </c>
      <c r="F12" s="25">
        <f>VLOOKUP(C12,RA!B16:I51,8,0)</f>
        <v>27498.139200000001</v>
      </c>
      <c r="G12" s="16">
        <f t="shared" si="0"/>
        <v>615610.67599999998</v>
      </c>
      <c r="H12" s="27">
        <f>RA!J16</f>
        <v>4.2758143800980797</v>
      </c>
      <c r="I12" s="20">
        <f>VLOOKUP(B12,RMS!B:D,3,FALSE)</f>
        <v>643108.73439999996</v>
      </c>
      <c r="J12" s="21">
        <f>VLOOKUP(B12,RMS!B:E,4,FALSE)</f>
        <v>615610.67599999998</v>
      </c>
      <c r="K12" s="22">
        <f t="shared" si="1"/>
        <v>8.0799999996088445E-2</v>
      </c>
      <c r="L12" s="22">
        <f t="shared" si="2"/>
        <v>0</v>
      </c>
    </row>
    <row r="13" spans="1:12" x14ac:dyDescent="0.15">
      <c r="A13" s="38"/>
      <c r="B13" s="12">
        <v>22</v>
      </c>
      <c r="C13" s="35" t="s">
        <v>15</v>
      </c>
      <c r="D13" s="35"/>
      <c r="E13" s="15">
        <f>VLOOKUP(C13,RA!B16:D48,3,0)</f>
        <v>487603.33590000001</v>
      </c>
      <c r="F13" s="25">
        <f>VLOOKUP(C13,RA!B17:I52,8,0)</f>
        <v>57817.866000000002</v>
      </c>
      <c r="G13" s="16">
        <f t="shared" si="0"/>
        <v>429785.46990000003</v>
      </c>
      <c r="H13" s="27">
        <f>RA!J17</f>
        <v>11.857561616817501</v>
      </c>
      <c r="I13" s="20">
        <f>VLOOKUP(B13,RMS!B:D,3,FALSE)</f>
        <v>487603.37906239298</v>
      </c>
      <c r="J13" s="21">
        <f>VLOOKUP(B13,RMS!B:E,4,FALSE)</f>
        <v>429785.47044444398</v>
      </c>
      <c r="K13" s="22">
        <f t="shared" si="1"/>
        <v>-4.3162392976228148E-2</v>
      </c>
      <c r="L13" s="22">
        <f t="shared" si="2"/>
        <v>-5.4444395937025547E-4</v>
      </c>
    </row>
    <row r="14" spans="1:12" x14ac:dyDescent="0.15">
      <c r="A14" s="38"/>
      <c r="B14" s="12">
        <v>23</v>
      </c>
      <c r="C14" s="35" t="s">
        <v>16</v>
      </c>
      <c r="D14" s="35"/>
      <c r="E14" s="15">
        <f>VLOOKUP(C14,RA!B18:D49,3,0)</f>
        <v>1318556.1063999999</v>
      </c>
      <c r="F14" s="25">
        <f>VLOOKUP(C14,RA!B18:I53,8,0)</f>
        <v>161273.72570000001</v>
      </c>
      <c r="G14" s="16">
        <f t="shared" si="0"/>
        <v>1157282.3806999999</v>
      </c>
      <c r="H14" s="27">
        <f>RA!J18</f>
        <v>12.2310855728634</v>
      </c>
      <c r="I14" s="20">
        <f>VLOOKUP(B14,RMS!B:D,3,FALSE)</f>
        <v>1318556.3503324799</v>
      </c>
      <c r="J14" s="21">
        <f>VLOOKUP(B14,RMS!B:E,4,FALSE)</f>
        <v>1157282.06307265</v>
      </c>
      <c r="K14" s="22">
        <f t="shared" si="1"/>
        <v>-0.24393247999250889</v>
      </c>
      <c r="L14" s="22">
        <f t="shared" si="2"/>
        <v>0.31762734986841679</v>
      </c>
    </row>
    <row r="15" spans="1:12" x14ac:dyDescent="0.15">
      <c r="A15" s="38"/>
      <c r="B15" s="12">
        <v>24</v>
      </c>
      <c r="C15" s="35" t="s">
        <v>17</v>
      </c>
      <c r="D15" s="35"/>
      <c r="E15" s="15">
        <f>VLOOKUP(C15,RA!B18:D50,3,0)</f>
        <v>831608.22340000002</v>
      </c>
      <c r="F15" s="25">
        <f>VLOOKUP(C15,RA!B19:I54,8,0)</f>
        <v>47462.928999999996</v>
      </c>
      <c r="G15" s="16">
        <f t="shared" si="0"/>
        <v>784145.29440000001</v>
      </c>
      <c r="H15" s="27">
        <f>RA!J19</f>
        <v>5.70736648153256</v>
      </c>
      <c r="I15" s="20">
        <f>VLOOKUP(B15,RMS!B:D,3,FALSE)</f>
        <v>831608.24897606799</v>
      </c>
      <c r="J15" s="21">
        <f>VLOOKUP(B15,RMS!B:E,4,FALSE)</f>
        <v>784145.29520854703</v>
      </c>
      <c r="K15" s="22">
        <f t="shared" si="1"/>
        <v>-2.5576067971996963E-2</v>
      </c>
      <c r="L15" s="22">
        <f t="shared" si="2"/>
        <v>-8.0854701809585094E-4</v>
      </c>
    </row>
    <row r="16" spans="1:12" x14ac:dyDescent="0.15">
      <c r="A16" s="38"/>
      <c r="B16" s="12">
        <v>25</v>
      </c>
      <c r="C16" s="35" t="s">
        <v>18</v>
      </c>
      <c r="D16" s="35"/>
      <c r="E16" s="15">
        <f>VLOOKUP(C16,RA!B20:D51,3,0)</f>
        <v>729680.50210000004</v>
      </c>
      <c r="F16" s="25">
        <f>VLOOKUP(C16,RA!B20:I55,8,0)</f>
        <v>61782.808799999999</v>
      </c>
      <c r="G16" s="16">
        <f t="shared" si="0"/>
        <v>667897.69330000004</v>
      </c>
      <c r="H16" s="27">
        <f>RA!J20</f>
        <v>8.4671042493517099</v>
      </c>
      <c r="I16" s="20">
        <f>VLOOKUP(B16,RMS!B:D,3,FALSE)</f>
        <v>729680.5773</v>
      </c>
      <c r="J16" s="21">
        <f>VLOOKUP(B16,RMS!B:E,4,FALSE)</f>
        <v>667897.69330000004</v>
      </c>
      <c r="K16" s="22">
        <f t="shared" si="1"/>
        <v>-7.5199999962933362E-2</v>
      </c>
      <c r="L16" s="22">
        <f t="shared" si="2"/>
        <v>0</v>
      </c>
    </row>
    <row r="17" spans="1:12" x14ac:dyDescent="0.15">
      <c r="A17" s="38"/>
      <c r="B17" s="12">
        <v>26</v>
      </c>
      <c r="C17" s="35" t="s">
        <v>19</v>
      </c>
      <c r="D17" s="35"/>
      <c r="E17" s="15">
        <f>VLOOKUP(C17,RA!B20:D52,3,0)</f>
        <v>271048.49410000001</v>
      </c>
      <c r="F17" s="25">
        <f>VLOOKUP(C17,RA!B21:I56,8,0)</f>
        <v>20680.232400000001</v>
      </c>
      <c r="G17" s="16">
        <f t="shared" si="0"/>
        <v>250368.2617</v>
      </c>
      <c r="H17" s="27">
        <f>RA!J21</f>
        <v>7.6297167666130896</v>
      </c>
      <c r="I17" s="20">
        <f>VLOOKUP(B17,RMS!B:D,3,FALSE)</f>
        <v>271048.34370000003</v>
      </c>
      <c r="J17" s="21">
        <f>VLOOKUP(B17,RMS!B:E,4,FALSE)</f>
        <v>250368.2617</v>
      </c>
      <c r="K17" s="22">
        <f t="shared" si="1"/>
        <v>0.15039999998407438</v>
      </c>
      <c r="L17" s="22">
        <f t="shared" si="2"/>
        <v>0</v>
      </c>
    </row>
    <row r="18" spans="1:12" x14ac:dyDescent="0.15">
      <c r="A18" s="38"/>
      <c r="B18" s="12">
        <v>27</v>
      </c>
      <c r="C18" s="35" t="s">
        <v>20</v>
      </c>
      <c r="D18" s="35"/>
      <c r="E18" s="15">
        <f>VLOOKUP(C18,RA!B22:D53,3,0)</f>
        <v>989908.90319999994</v>
      </c>
      <c r="F18" s="25">
        <f>VLOOKUP(C18,RA!B22:I57,8,0)</f>
        <v>131257.95000000001</v>
      </c>
      <c r="G18" s="16">
        <f t="shared" si="0"/>
        <v>858650.95319999987</v>
      </c>
      <c r="H18" s="27">
        <f>RA!J22</f>
        <v>13.259598895988599</v>
      </c>
      <c r="I18" s="20">
        <f>VLOOKUP(B18,RMS!B:D,3,FALSE)</f>
        <v>989908.88410000002</v>
      </c>
      <c r="J18" s="21">
        <f>VLOOKUP(B18,RMS!B:E,4,FALSE)</f>
        <v>858650.95259999996</v>
      </c>
      <c r="K18" s="22">
        <f t="shared" si="1"/>
        <v>1.9099999917671084E-2</v>
      </c>
      <c r="L18" s="22">
        <f t="shared" si="2"/>
        <v>5.9999991208314896E-4</v>
      </c>
    </row>
    <row r="19" spans="1:12" x14ac:dyDescent="0.15">
      <c r="A19" s="38"/>
      <c r="B19" s="12">
        <v>29</v>
      </c>
      <c r="C19" s="35" t="s">
        <v>21</v>
      </c>
      <c r="D19" s="35"/>
      <c r="E19" s="15">
        <f>VLOOKUP(C19,RA!B22:D54,3,0)</f>
        <v>2285310.9314000001</v>
      </c>
      <c r="F19" s="25">
        <f>VLOOKUP(C19,RA!B23:I58,8,0)</f>
        <v>201269.6937</v>
      </c>
      <c r="G19" s="16">
        <f t="shared" si="0"/>
        <v>2084041.2377000002</v>
      </c>
      <c r="H19" s="27">
        <f>RA!J23</f>
        <v>8.8071032669808602</v>
      </c>
      <c r="I19" s="20">
        <f>VLOOKUP(B19,RMS!B:D,3,FALSE)</f>
        <v>2285311.7273709401</v>
      </c>
      <c r="J19" s="21">
        <f>VLOOKUP(B19,RMS!B:E,4,FALSE)</f>
        <v>2084041.27024872</v>
      </c>
      <c r="K19" s="22">
        <f t="shared" si="1"/>
        <v>-0.79597094003111124</v>
      </c>
      <c r="L19" s="22">
        <f t="shared" si="2"/>
        <v>-3.2548719784244895E-2</v>
      </c>
    </row>
    <row r="20" spans="1:12" x14ac:dyDescent="0.15">
      <c r="A20" s="38"/>
      <c r="B20" s="12">
        <v>31</v>
      </c>
      <c r="C20" s="35" t="s">
        <v>22</v>
      </c>
      <c r="D20" s="35"/>
      <c r="E20" s="15">
        <f>VLOOKUP(C20,RA!B24:D55,3,0)</f>
        <v>200323.28400000001</v>
      </c>
      <c r="F20" s="25">
        <f>VLOOKUP(C20,RA!B24:I59,8,0)</f>
        <v>37853.536500000002</v>
      </c>
      <c r="G20" s="16">
        <f t="shared" si="0"/>
        <v>162469.7475</v>
      </c>
      <c r="H20" s="27">
        <f>RA!J24</f>
        <v>18.896224015576699</v>
      </c>
      <c r="I20" s="20">
        <f>VLOOKUP(B20,RMS!B:D,3,FALSE)</f>
        <v>200323.289325777</v>
      </c>
      <c r="J20" s="21">
        <f>VLOOKUP(B20,RMS!B:E,4,FALSE)</f>
        <v>162469.74201004</v>
      </c>
      <c r="K20" s="22">
        <f t="shared" si="1"/>
        <v>-5.3257769905030727E-3</v>
      </c>
      <c r="L20" s="22">
        <f t="shared" si="2"/>
        <v>5.4899599927011877E-3</v>
      </c>
    </row>
    <row r="21" spans="1:12" x14ac:dyDescent="0.15">
      <c r="A21" s="38"/>
      <c r="B21" s="12">
        <v>32</v>
      </c>
      <c r="C21" s="35" t="s">
        <v>23</v>
      </c>
      <c r="D21" s="35"/>
      <c r="E21" s="15">
        <f>VLOOKUP(C21,RA!B24:D56,3,0)</f>
        <v>167645.8793</v>
      </c>
      <c r="F21" s="25">
        <f>VLOOKUP(C21,RA!B25:I60,8,0)</f>
        <v>12209.427600000001</v>
      </c>
      <c r="G21" s="16">
        <f t="shared" si="0"/>
        <v>155436.45170000001</v>
      </c>
      <c r="H21" s="27">
        <f>RA!J25</f>
        <v>7.2828677036262803</v>
      </c>
      <c r="I21" s="20">
        <f>VLOOKUP(B21,RMS!B:D,3,FALSE)</f>
        <v>167645.88851419001</v>
      </c>
      <c r="J21" s="21">
        <f>VLOOKUP(B21,RMS!B:E,4,FALSE)</f>
        <v>155436.45021323499</v>
      </c>
      <c r="K21" s="22">
        <f t="shared" si="1"/>
        <v>-9.2141900095157325E-3</v>
      </c>
      <c r="L21" s="22">
        <f t="shared" si="2"/>
        <v>1.4867650170344859E-3</v>
      </c>
    </row>
    <row r="22" spans="1:12" x14ac:dyDescent="0.15">
      <c r="A22" s="38"/>
      <c r="B22" s="12">
        <v>33</v>
      </c>
      <c r="C22" s="35" t="s">
        <v>24</v>
      </c>
      <c r="D22" s="35"/>
      <c r="E22" s="15">
        <f>VLOOKUP(C22,RA!B26:D57,3,0)</f>
        <v>481751.10159999999</v>
      </c>
      <c r="F22" s="25">
        <f>VLOOKUP(C22,RA!B26:I61,8,0)</f>
        <v>104907.3585</v>
      </c>
      <c r="G22" s="16">
        <f t="shared" si="0"/>
        <v>376843.74309999996</v>
      </c>
      <c r="H22" s="27">
        <f>RA!J26</f>
        <v>21.776257106954201</v>
      </c>
      <c r="I22" s="20">
        <f>VLOOKUP(B22,RMS!B:D,3,FALSE)</f>
        <v>481751.04711160302</v>
      </c>
      <c r="J22" s="21">
        <f>VLOOKUP(B22,RMS!B:E,4,FALSE)</f>
        <v>376843.747941977</v>
      </c>
      <c r="K22" s="22">
        <f t="shared" si="1"/>
        <v>5.4488396970555186E-2</v>
      </c>
      <c r="L22" s="22">
        <f t="shared" si="2"/>
        <v>-4.8419770319014788E-3</v>
      </c>
    </row>
    <row r="23" spans="1:12" x14ac:dyDescent="0.15">
      <c r="A23" s="38"/>
      <c r="B23" s="12">
        <v>34</v>
      </c>
      <c r="C23" s="35" t="s">
        <v>25</v>
      </c>
      <c r="D23" s="35"/>
      <c r="E23" s="15">
        <f>VLOOKUP(C23,RA!B26:D58,3,0)</f>
        <v>198712.46090000001</v>
      </c>
      <c r="F23" s="25">
        <f>VLOOKUP(C23,RA!B27:I62,8,0)</f>
        <v>64987.241199999997</v>
      </c>
      <c r="G23" s="16">
        <f t="shared" si="0"/>
        <v>133725.21970000002</v>
      </c>
      <c r="H23" s="27">
        <f>RA!J27</f>
        <v>32.704160023816598</v>
      </c>
      <c r="I23" s="20">
        <f>VLOOKUP(B23,RMS!B:D,3,FALSE)</f>
        <v>198712.41478106799</v>
      </c>
      <c r="J23" s="21">
        <f>VLOOKUP(B23,RMS!B:E,4,FALSE)</f>
        <v>133725.22632385601</v>
      </c>
      <c r="K23" s="22">
        <f t="shared" si="1"/>
        <v>4.6118932019453496E-2</v>
      </c>
      <c r="L23" s="22">
        <f t="shared" si="2"/>
        <v>-6.6238559957128018E-3</v>
      </c>
    </row>
    <row r="24" spans="1:12" x14ac:dyDescent="0.15">
      <c r="A24" s="38"/>
      <c r="B24" s="12">
        <v>35</v>
      </c>
      <c r="C24" s="35" t="s">
        <v>26</v>
      </c>
      <c r="D24" s="35"/>
      <c r="E24" s="15">
        <f>VLOOKUP(C24,RA!B28:D59,3,0)</f>
        <v>648779.8639</v>
      </c>
      <c r="F24" s="25">
        <f>VLOOKUP(C24,RA!B28:I63,8,0)</f>
        <v>33574.373099999997</v>
      </c>
      <c r="G24" s="16">
        <f t="shared" si="0"/>
        <v>615205.49080000003</v>
      </c>
      <c r="H24" s="27">
        <f>RA!J28</f>
        <v>5.1750023341006504</v>
      </c>
      <c r="I24" s="20">
        <f>VLOOKUP(B24,RMS!B:D,3,FALSE)</f>
        <v>648779.863884071</v>
      </c>
      <c r="J24" s="21">
        <f>VLOOKUP(B24,RMS!B:E,4,FALSE)</f>
        <v>615205.48628318601</v>
      </c>
      <c r="K24" s="22">
        <f t="shared" si="1"/>
        <v>1.5928992070257664E-5</v>
      </c>
      <c r="L24" s="22">
        <f t="shared" si="2"/>
        <v>4.5168140204623342E-3</v>
      </c>
    </row>
    <row r="25" spans="1:12" x14ac:dyDescent="0.15">
      <c r="A25" s="38"/>
      <c r="B25" s="12">
        <v>36</v>
      </c>
      <c r="C25" s="35" t="s">
        <v>27</v>
      </c>
      <c r="D25" s="35"/>
      <c r="E25" s="15">
        <f>VLOOKUP(C25,RA!B28:D60,3,0)</f>
        <v>517982.31310000003</v>
      </c>
      <c r="F25" s="25">
        <f>VLOOKUP(C25,RA!B29:I64,8,0)</f>
        <v>85230.219700000001</v>
      </c>
      <c r="G25" s="16">
        <f t="shared" si="0"/>
        <v>432752.09340000001</v>
      </c>
      <c r="H25" s="27">
        <f>RA!J29</f>
        <v>16.454272191248702</v>
      </c>
      <c r="I25" s="20">
        <f>VLOOKUP(B25,RMS!B:D,3,FALSE)</f>
        <v>517982.31146991201</v>
      </c>
      <c r="J25" s="21">
        <f>VLOOKUP(B25,RMS!B:E,4,FALSE)</f>
        <v>432752.09646421601</v>
      </c>
      <c r="K25" s="22">
        <f t="shared" si="1"/>
        <v>1.6300880233757198E-3</v>
      </c>
      <c r="L25" s="22">
        <f t="shared" si="2"/>
        <v>-3.0642159981653094E-3</v>
      </c>
    </row>
    <row r="26" spans="1:12" x14ac:dyDescent="0.15">
      <c r="A26" s="38"/>
      <c r="B26" s="12">
        <v>37</v>
      </c>
      <c r="C26" s="35" t="s">
        <v>28</v>
      </c>
      <c r="D26" s="35"/>
      <c r="E26" s="15">
        <f>VLOOKUP(C26,RA!B30:D61,3,0)</f>
        <v>892755.87379999994</v>
      </c>
      <c r="F26" s="25">
        <f>VLOOKUP(C26,RA!B30:I65,8,0)</f>
        <v>69519.054499999998</v>
      </c>
      <c r="G26" s="16">
        <f t="shared" si="0"/>
        <v>823236.81929999997</v>
      </c>
      <c r="H26" s="27">
        <f>RA!J30</f>
        <v>7.7870173179699602</v>
      </c>
      <c r="I26" s="20">
        <f>VLOOKUP(B26,RMS!B:D,3,FALSE)</f>
        <v>892755.865641593</v>
      </c>
      <c r="J26" s="21">
        <f>VLOOKUP(B26,RMS!B:E,4,FALSE)</f>
        <v>823236.80918542098</v>
      </c>
      <c r="K26" s="22">
        <f t="shared" si="1"/>
        <v>8.1584069412201643E-3</v>
      </c>
      <c r="L26" s="22">
        <f t="shared" si="2"/>
        <v>1.0114578995853662E-2</v>
      </c>
    </row>
    <row r="27" spans="1:12" x14ac:dyDescent="0.15">
      <c r="A27" s="38"/>
      <c r="B27" s="12">
        <v>38</v>
      </c>
      <c r="C27" s="35" t="s">
        <v>29</v>
      </c>
      <c r="D27" s="35"/>
      <c r="E27" s="15">
        <f>VLOOKUP(C27,RA!B30:D62,3,0)</f>
        <v>594378.54440000001</v>
      </c>
      <c r="F27" s="25">
        <f>VLOOKUP(C27,RA!B31:I66,8,0)</f>
        <v>37559.350599999998</v>
      </c>
      <c r="G27" s="16">
        <f t="shared" si="0"/>
        <v>556819.19380000001</v>
      </c>
      <c r="H27" s="27">
        <f>RA!J31</f>
        <v>6.3190959623070801</v>
      </c>
      <c r="I27" s="20">
        <f>VLOOKUP(B27,RMS!B:D,3,FALSE)</f>
        <v>594378.48707256594</v>
      </c>
      <c r="J27" s="21">
        <f>VLOOKUP(B27,RMS!B:E,4,FALSE)</f>
        <v>556819.19990530994</v>
      </c>
      <c r="K27" s="22">
        <f t="shared" si="1"/>
        <v>5.7327434071339667E-2</v>
      </c>
      <c r="L27" s="22">
        <f t="shared" si="2"/>
        <v>-6.1053099343553185E-3</v>
      </c>
    </row>
    <row r="28" spans="1:12" x14ac:dyDescent="0.15">
      <c r="A28" s="38"/>
      <c r="B28" s="12">
        <v>39</v>
      </c>
      <c r="C28" s="35" t="s">
        <v>30</v>
      </c>
      <c r="D28" s="35"/>
      <c r="E28" s="15">
        <f>VLOOKUP(C28,RA!B32:D63,3,0)</f>
        <v>104548.08500000001</v>
      </c>
      <c r="F28" s="25">
        <f>VLOOKUP(C28,RA!B32:I67,8,0)</f>
        <v>28882.144499999999</v>
      </c>
      <c r="G28" s="16">
        <f t="shared" si="0"/>
        <v>75665.940500000012</v>
      </c>
      <c r="H28" s="27">
        <f>RA!J32</f>
        <v>27.6257040002215</v>
      </c>
      <c r="I28" s="20">
        <f>VLOOKUP(B28,RMS!B:D,3,FALSE)</f>
        <v>104548.04195997299</v>
      </c>
      <c r="J28" s="21">
        <f>VLOOKUP(B28,RMS!B:E,4,FALSE)</f>
        <v>75665.926310686904</v>
      </c>
      <c r="K28" s="22">
        <f t="shared" si="1"/>
        <v>4.3040027012466453E-2</v>
      </c>
      <c r="L28" s="22">
        <f t="shared" si="2"/>
        <v>1.4189313107635826E-2</v>
      </c>
    </row>
    <row r="29" spans="1:12" x14ac:dyDescent="0.15">
      <c r="A29" s="38"/>
      <c r="B29" s="12">
        <v>40</v>
      </c>
      <c r="C29" s="35" t="s">
        <v>31</v>
      </c>
      <c r="D29" s="35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38"/>
      <c r="B30" s="12">
        <v>41</v>
      </c>
      <c r="C30" s="35" t="s">
        <v>36</v>
      </c>
      <c r="D30" s="35"/>
      <c r="E30" s="15">
        <f>VLOOKUP(C30,RA!B34:D65,3,0)</f>
        <v>1</v>
      </c>
      <c r="F30" s="25">
        <f>VLOOKUP(C30,RA!B34:I69,8,0)</f>
        <v>0</v>
      </c>
      <c r="G30" s="16">
        <f t="shared" si="0"/>
        <v>1</v>
      </c>
      <c r="H30" s="27">
        <f>RA!J34</f>
        <v>0</v>
      </c>
      <c r="I30" s="20">
        <v>0</v>
      </c>
      <c r="J30" s="21">
        <v>0</v>
      </c>
      <c r="K30" s="22">
        <f t="shared" si="1"/>
        <v>1</v>
      </c>
      <c r="L30" s="22">
        <f t="shared" si="2"/>
        <v>1</v>
      </c>
    </row>
    <row r="31" spans="1:12" x14ac:dyDescent="0.15">
      <c r="A31" s="38"/>
      <c r="B31" s="12">
        <v>42</v>
      </c>
      <c r="C31" s="35" t="s">
        <v>32</v>
      </c>
      <c r="D31" s="35"/>
      <c r="E31" s="15">
        <f>VLOOKUP(C31,RA!B34:D66,3,0)</f>
        <v>90807.889599999995</v>
      </c>
      <c r="F31" s="25">
        <f>VLOOKUP(C31,RA!B35:I70,8,0)</f>
        <v>16737.610100000002</v>
      </c>
      <c r="G31" s="16">
        <f t="shared" si="0"/>
        <v>74070.27949999999</v>
      </c>
      <c r="H31" s="27">
        <f>RA!J35</f>
        <v>18.431889755094598</v>
      </c>
      <c r="I31" s="20">
        <f>VLOOKUP(B31,RMS!B:D,3,FALSE)</f>
        <v>90807.889299999995</v>
      </c>
      <c r="J31" s="21">
        <f>VLOOKUP(B31,RMS!B:E,4,FALSE)</f>
        <v>74070.281000000003</v>
      </c>
      <c r="K31" s="22">
        <f t="shared" si="1"/>
        <v>2.9999999969732016E-4</v>
      </c>
      <c r="L31" s="22">
        <f t="shared" si="2"/>
        <v>-1.500000013038516E-3</v>
      </c>
    </row>
    <row r="32" spans="1:12" x14ac:dyDescent="0.15">
      <c r="A32" s="38"/>
      <c r="B32" s="12">
        <v>71</v>
      </c>
      <c r="C32" s="35" t="s">
        <v>37</v>
      </c>
      <c r="D32" s="35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38"/>
      <c r="B33" s="12">
        <v>72</v>
      </c>
      <c r="C33" s="35" t="s">
        <v>38</v>
      </c>
      <c r="D33" s="35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38"/>
      <c r="B34" s="12">
        <v>73</v>
      </c>
      <c r="C34" s="35" t="s">
        <v>39</v>
      </c>
      <c r="D34" s="35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38"/>
      <c r="B35" s="12">
        <v>75</v>
      </c>
      <c r="C35" s="35" t="s">
        <v>33</v>
      </c>
      <c r="D35" s="35"/>
      <c r="E35" s="15">
        <f>VLOOKUP(C35,RA!B8:D70,3,0)</f>
        <v>229020.51240000001</v>
      </c>
      <c r="F35" s="25">
        <f>VLOOKUP(C35,RA!B8:I74,8,0)</f>
        <v>10042.2711</v>
      </c>
      <c r="G35" s="16">
        <f t="shared" si="0"/>
        <v>218978.24129999999</v>
      </c>
      <c r="H35" s="27">
        <f>RA!J39</f>
        <v>4.3848784524857303</v>
      </c>
      <c r="I35" s="20">
        <f>VLOOKUP(B35,RMS!B:D,3,FALSE)</f>
        <v>229020.51282051299</v>
      </c>
      <c r="J35" s="21">
        <f>VLOOKUP(B35,RMS!B:E,4,FALSE)</f>
        <v>218978.23931623899</v>
      </c>
      <c r="K35" s="22">
        <f t="shared" si="1"/>
        <v>-4.2051298078149557E-4</v>
      </c>
      <c r="L35" s="22">
        <f t="shared" si="2"/>
        <v>1.9837610016111284E-3</v>
      </c>
    </row>
    <row r="36" spans="1:12" x14ac:dyDescent="0.15">
      <c r="A36" s="38"/>
      <c r="B36" s="12">
        <v>76</v>
      </c>
      <c r="C36" s="35" t="s">
        <v>34</v>
      </c>
      <c r="D36" s="35"/>
      <c r="E36" s="15">
        <f>VLOOKUP(C36,RA!B8:D71,3,0)</f>
        <v>413811.85550000001</v>
      </c>
      <c r="F36" s="25">
        <f>VLOOKUP(C36,RA!B8:I75,8,0)</f>
        <v>22942.674900000002</v>
      </c>
      <c r="G36" s="16">
        <f t="shared" si="0"/>
        <v>390869.18060000002</v>
      </c>
      <c r="H36" s="27">
        <f>RA!J40</f>
        <v>5.5442285171551804</v>
      </c>
      <c r="I36" s="20">
        <f>VLOOKUP(B36,RMS!B:D,3,FALSE)</f>
        <v>413811.85085470101</v>
      </c>
      <c r="J36" s="21">
        <f>VLOOKUP(B36,RMS!B:E,4,FALSE)</f>
        <v>390869.183484615</v>
      </c>
      <c r="K36" s="22">
        <f t="shared" si="1"/>
        <v>4.645298991817981E-3</v>
      </c>
      <c r="L36" s="22">
        <f t="shared" si="2"/>
        <v>-2.8846149798482656E-3</v>
      </c>
    </row>
    <row r="37" spans="1:12" x14ac:dyDescent="0.15">
      <c r="A37" s="38"/>
      <c r="B37" s="12">
        <v>77</v>
      </c>
      <c r="C37" s="35" t="s">
        <v>40</v>
      </c>
      <c r="D37" s="35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38"/>
      <c r="B38" s="12">
        <v>78</v>
      </c>
      <c r="C38" s="35" t="s">
        <v>41</v>
      </c>
      <c r="D38" s="35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x14ac:dyDescent="0.15">
      <c r="A39" s="38"/>
      <c r="B39" s="12">
        <v>99</v>
      </c>
      <c r="C39" s="35" t="s">
        <v>35</v>
      </c>
      <c r="D39" s="35"/>
      <c r="E39" s="15">
        <f>VLOOKUP(C39,RA!B8:D74,3,0)</f>
        <v>15581.052799999999</v>
      </c>
      <c r="F39" s="25">
        <f>VLOOKUP(C39,RA!B8:I78,8,0)</f>
        <v>1815.1197</v>
      </c>
      <c r="G39" s="16">
        <f t="shared" si="0"/>
        <v>13765.9331</v>
      </c>
      <c r="H39" s="27">
        <f>RA!J43</f>
        <v>11.649531795438101</v>
      </c>
      <c r="I39" s="20">
        <f>VLOOKUP(B39,RMS!B:D,3,FALSE)</f>
        <v>15581.052870433399</v>
      </c>
      <c r="J39" s="21">
        <f>VLOOKUP(B39,RMS!B:E,4,FALSE)</f>
        <v>13765.9334392255</v>
      </c>
      <c r="K39" s="22">
        <f t="shared" si="1"/>
        <v>-7.0433399741887115E-5</v>
      </c>
      <c r="L39" s="22">
        <f t="shared" si="2"/>
        <v>-3.392255002836464E-4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W43"/>
    </sheetView>
  </sheetViews>
  <sheetFormatPr defaultRowHeight="11.25" x14ac:dyDescent="0.1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54" t="s">
        <v>47</v>
      </c>
      <c r="W1" s="41"/>
    </row>
    <row r="2" spans="1:23" ht="12.75" x14ac:dyDescent="0.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54"/>
      <c r="W2" s="41"/>
    </row>
    <row r="3" spans="1:23" ht="23.25" thickBo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55" t="s">
        <v>48</v>
      </c>
      <c r="W3" s="41"/>
    </row>
    <row r="4" spans="1:23" ht="15" thickTop="1" thickBot="1" x14ac:dyDescent="0.2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53"/>
      <c r="W4" s="41"/>
    </row>
    <row r="5" spans="1:23" ht="15" thickTop="1" thickBot="1" x14ac:dyDescent="0.25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 x14ac:dyDescent="0.2">
      <c r="A6" s="61" t="s">
        <v>3</v>
      </c>
      <c r="B6" s="42" t="s">
        <v>4</v>
      </c>
      <c r="C6" s="43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 x14ac:dyDescent="0.2">
      <c r="A7" s="44" t="s">
        <v>5</v>
      </c>
      <c r="B7" s="45"/>
      <c r="C7" s="46"/>
      <c r="D7" s="63">
        <v>13571513.022</v>
      </c>
      <c r="E7" s="63">
        <v>17064617</v>
      </c>
      <c r="F7" s="64">
        <v>79.530135496155594</v>
      </c>
      <c r="G7" s="63">
        <v>33556757.269699998</v>
      </c>
      <c r="H7" s="64">
        <v>-59.556542031388801</v>
      </c>
      <c r="I7" s="63">
        <v>1560098.3887</v>
      </c>
      <c r="J7" s="64">
        <v>11.495390279411099</v>
      </c>
      <c r="K7" s="63">
        <v>3467554.8616999998</v>
      </c>
      <c r="L7" s="64">
        <v>10.3334026998819</v>
      </c>
      <c r="M7" s="64">
        <v>-0.55008689092949303</v>
      </c>
      <c r="N7" s="63">
        <v>205488062.1295</v>
      </c>
      <c r="O7" s="63">
        <v>3372144733.8772001</v>
      </c>
      <c r="P7" s="63">
        <v>795444</v>
      </c>
      <c r="Q7" s="63">
        <v>792297</v>
      </c>
      <c r="R7" s="64">
        <v>0.397199535022841</v>
      </c>
      <c r="S7" s="63">
        <v>17.061556843725</v>
      </c>
      <c r="T7" s="63">
        <v>16.153305511064701</v>
      </c>
      <c r="U7" s="65">
        <v>5.3233789916093803</v>
      </c>
      <c r="V7" s="53"/>
      <c r="W7" s="53"/>
    </row>
    <row r="8" spans="1:23" ht="14.25" thickBot="1" x14ac:dyDescent="0.2">
      <c r="A8" s="47">
        <v>41801</v>
      </c>
      <c r="B8" s="50" t="s">
        <v>6</v>
      </c>
      <c r="C8" s="51"/>
      <c r="D8" s="66">
        <v>524644.06420000002</v>
      </c>
      <c r="E8" s="66">
        <v>570842</v>
      </c>
      <c r="F8" s="67">
        <v>91.907053825752101</v>
      </c>
      <c r="G8" s="66">
        <v>751003.46250000002</v>
      </c>
      <c r="H8" s="67">
        <v>-30.1409260546518</v>
      </c>
      <c r="I8" s="66">
        <v>122045.7184</v>
      </c>
      <c r="J8" s="67">
        <v>23.262574901347801</v>
      </c>
      <c r="K8" s="66">
        <v>93167.534299999999</v>
      </c>
      <c r="L8" s="67">
        <v>12.4057396473056</v>
      </c>
      <c r="M8" s="67">
        <v>0.30995973347338002</v>
      </c>
      <c r="N8" s="66">
        <v>6531104.6164999995</v>
      </c>
      <c r="O8" s="66">
        <v>129106372.0848</v>
      </c>
      <c r="P8" s="66">
        <v>21595</v>
      </c>
      <c r="Q8" s="66">
        <v>20891</v>
      </c>
      <c r="R8" s="67">
        <v>3.3698721937676499</v>
      </c>
      <c r="S8" s="66">
        <v>24.294700819634201</v>
      </c>
      <c r="T8" s="66">
        <v>22.613304719735801</v>
      </c>
      <c r="U8" s="68">
        <v>6.9208347630259999</v>
      </c>
      <c r="V8" s="53"/>
      <c r="W8" s="53"/>
    </row>
    <row r="9" spans="1:23" ht="12" customHeight="1" thickBot="1" x14ac:dyDescent="0.2">
      <c r="A9" s="48"/>
      <c r="B9" s="50" t="s">
        <v>7</v>
      </c>
      <c r="C9" s="51"/>
      <c r="D9" s="66">
        <v>60709.250500000002</v>
      </c>
      <c r="E9" s="66">
        <v>76659</v>
      </c>
      <c r="F9" s="67">
        <v>79.193898302873805</v>
      </c>
      <c r="G9" s="66">
        <v>151054.28460000001</v>
      </c>
      <c r="H9" s="67">
        <v>-59.809646802961304</v>
      </c>
      <c r="I9" s="66">
        <v>13919.922500000001</v>
      </c>
      <c r="J9" s="67">
        <v>22.9288327320068</v>
      </c>
      <c r="K9" s="66">
        <v>30508.487400000002</v>
      </c>
      <c r="L9" s="67">
        <v>20.197035443773199</v>
      </c>
      <c r="M9" s="67">
        <v>-0.54373606539405195</v>
      </c>
      <c r="N9" s="66">
        <v>1189933.3103</v>
      </c>
      <c r="O9" s="66">
        <v>21771936.302900001</v>
      </c>
      <c r="P9" s="66">
        <v>3805</v>
      </c>
      <c r="Q9" s="66">
        <v>3712</v>
      </c>
      <c r="R9" s="67">
        <v>2.50538793103448</v>
      </c>
      <c r="S9" s="66">
        <v>15.9551249671485</v>
      </c>
      <c r="T9" s="66">
        <v>16.4865709051724</v>
      </c>
      <c r="U9" s="68">
        <v>-3.3308791947300298</v>
      </c>
      <c r="V9" s="53"/>
      <c r="W9" s="53"/>
    </row>
    <row r="10" spans="1:23" ht="14.25" thickBot="1" x14ac:dyDescent="0.2">
      <c r="A10" s="48"/>
      <c r="B10" s="50" t="s">
        <v>8</v>
      </c>
      <c r="C10" s="51"/>
      <c r="D10" s="66">
        <v>93173.462199999994</v>
      </c>
      <c r="E10" s="66">
        <v>121573</v>
      </c>
      <c r="F10" s="67">
        <v>76.639930083159896</v>
      </c>
      <c r="G10" s="66">
        <v>293007.21039999998</v>
      </c>
      <c r="H10" s="67">
        <v>-68.200966087897996</v>
      </c>
      <c r="I10" s="66">
        <v>27511.6463</v>
      </c>
      <c r="J10" s="67">
        <v>29.527341423618399</v>
      </c>
      <c r="K10" s="66">
        <v>52399.738100000002</v>
      </c>
      <c r="L10" s="67">
        <v>17.883429567643201</v>
      </c>
      <c r="M10" s="67">
        <v>-0.47496595789283202</v>
      </c>
      <c r="N10" s="66">
        <v>2788903.4622</v>
      </c>
      <c r="O10" s="66">
        <v>32902699.662700001</v>
      </c>
      <c r="P10" s="66">
        <v>72626</v>
      </c>
      <c r="Q10" s="66">
        <v>73041</v>
      </c>
      <c r="R10" s="67">
        <v>-0.56817403923823395</v>
      </c>
      <c r="S10" s="66">
        <v>1.2829215735411601</v>
      </c>
      <c r="T10" s="66">
        <v>1.3411220574745699</v>
      </c>
      <c r="U10" s="68">
        <v>-4.5365582069655499</v>
      </c>
      <c r="V10" s="53"/>
      <c r="W10" s="53"/>
    </row>
    <row r="11" spans="1:23" ht="14.25" thickBot="1" x14ac:dyDescent="0.2">
      <c r="A11" s="48"/>
      <c r="B11" s="50" t="s">
        <v>9</v>
      </c>
      <c r="C11" s="51"/>
      <c r="D11" s="66">
        <v>64143.870699999999</v>
      </c>
      <c r="E11" s="66">
        <v>69102</v>
      </c>
      <c r="F11" s="67">
        <v>92.824912014124095</v>
      </c>
      <c r="G11" s="66">
        <v>86041.877600000007</v>
      </c>
      <c r="H11" s="67">
        <v>-25.450405675480098</v>
      </c>
      <c r="I11" s="66">
        <v>8967.1818999999996</v>
      </c>
      <c r="J11" s="67">
        <v>13.9797954226046</v>
      </c>
      <c r="K11" s="66">
        <v>20962.188200000001</v>
      </c>
      <c r="L11" s="67">
        <v>24.362774017381501</v>
      </c>
      <c r="M11" s="67">
        <v>-0.57222109569648805</v>
      </c>
      <c r="N11" s="66">
        <v>962166.39670000004</v>
      </c>
      <c r="O11" s="66">
        <v>13761094.0109</v>
      </c>
      <c r="P11" s="66">
        <v>3130</v>
      </c>
      <c r="Q11" s="66">
        <v>3136</v>
      </c>
      <c r="R11" s="67">
        <v>-0.191326530612246</v>
      </c>
      <c r="S11" s="66">
        <v>20.493249424920101</v>
      </c>
      <c r="T11" s="66">
        <v>20.4247520089286</v>
      </c>
      <c r="U11" s="68">
        <v>0.33424380180658098</v>
      </c>
      <c r="V11" s="53"/>
      <c r="W11" s="53"/>
    </row>
    <row r="12" spans="1:23" ht="14.25" thickBot="1" x14ac:dyDescent="0.2">
      <c r="A12" s="48"/>
      <c r="B12" s="50" t="s">
        <v>10</v>
      </c>
      <c r="C12" s="51"/>
      <c r="D12" s="66">
        <v>185770.18969999999</v>
      </c>
      <c r="E12" s="66">
        <v>227275</v>
      </c>
      <c r="F12" s="67">
        <v>81.738066087339107</v>
      </c>
      <c r="G12" s="66">
        <v>310270.83130000002</v>
      </c>
      <c r="H12" s="67">
        <v>-40.126440851161</v>
      </c>
      <c r="I12" s="66">
        <v>33368.265200000002</v>
      </c>
      <c r="J12" s="67">
        <v>17.962120431639999</v>
      </c>
      <c r="K12" s="66">
        <v>15127.335999999999</v>
      </c>
      <c r="L12" s="67">
        <v>4.8755263060398404</v>
      </c>
      <c r="M12" s="67">
        <v>1.20582561265249</v>
      </c>
      <c r="N12" s="66">
        <v>3506910.3213999998</v>
      </c>
      <c r="O12" s="66">
        <v>40964300.341700003</v>
      </c>
      <c r="P12" s="66">
        <v>2125</v>
      </c>
      <c r="Q12" s="66">
        <v>1894</v>
      </c>
      <c r="R12" s="67">
        <v>12.1964097148891</v>
      </c>
      <c r="S12" s="66">
        <v>87.421265741176498</v>
      </c>
      <c r="T12" s="66">
        <v>90.601433368532199</v>
      </c>
      <c r="U12" s="68">
        <v>-3.6377506095268402</v>
      </c>
      <c r="V12" s="53"/>
      <c r="W12" s="53"/>
    </row>
    <row r="13" spans="1:23" ht="14.25" thickBot="1" x14ac:dyDescent="0.2">
      <c r="A13" s="48"/>
      <c r="B13" s="50" t="s">
        <v>11</v>
      </c>
      <c r="C13" s="51"/>
      <c r="D13" s="66">
        <v>271225.42109999998</v>
      </c>
      <c r="E13" s="66">
        <v>262197</v>
      </c>
      <c r="F13" s="67">
        <v>103.443373150723</v>
      </c>
      <c r="G13" s="66">
        <v>379408.18180000002</v>
      </c>
      <c r="H13" s="67">
        <v>-28.5135550284541</v>
      </c>
      <c r="I13" s="66">
        <v>68327.915099999998</v>
      </c>
      <c r="J13" s="67">
        <v>25.192297544560802</v>
      </c>
      <c r="K13" s="66">
        <v>75828.5916</v>
      </c>
      <c r="L13" s="67">
        <v>19.986019078516399</v>
      </c>
      <c r="M13" s="67">
        <v>-9.8916204847459999E-2</v>
      </c>
      <c r="N13" s="66">
        <v>3431527.8796000001</v>
      </c>
      <c r="O13" s="66">
        <v>63831235.531400003</v>
      </c>
      <c r="P13" s="66">
        <v>9403</v>
      </c>
      <c r="Q13" s="66">
        <v>8958</v>
      </c>
      <c r="R13" s="67">
        <v>4.9676267023889302</v>
      </c>
      <c r="S13" s="66">
        <v>28.8445624906945</v>
      </c>
      <c r="T13" s="66">
        <v>25.468342609957599</v>
      </c>
      <c r="U13" s="68">
        <v>11.704874642581499</v>
      </c>
      <c r="V13" s="53"/>
      <c r="W13" s="53"/>
    </row>
    <row r="14" spans="1:23" ht="14.25" thickBot="1" x14ac:dyDescent="0.2">
      <c r="A14" s="48"/>
      <c r="B14" s="50" t="s">
        <v>12</v>
      </c>
      <c r="C14" s="51"/>
      <c r="D14" s="66">
        <v>133565.883</v>
      </c>
      <c r="E14" s="66">
        <v>139123</v>
      </c>
      <c r="F14" s="67">
        <v>96.005608705965201</v>
      </c>
      <c r="G14" s="66">
        <v>282292.44640000002</v>
      </c>
      <c r="H14" s="67">
        <v>-52.685279148156503</v>
      </c>
      <c r="I14" s="66">
        <v>25098.527099999999</v>
      </c>
      <c r="J14" s="67">
        <v>18.791121307527298</v>
      </c>
      <c r="K14" s="66">
        <v>53071.089800000002</v>
      </c>
      <c r="L14" s="67">
        <v>18.800038923039398</v>
      </c>
      <c r="M14" s="67">
        <v>-0.52707722425553105</v>
      </c>
      <c r="N14" s="66">
        <v>2190373.3689999999</v>
      </c>
      <c r="O14" s="66">
        <v>29554786.584800001</v>
      </c>
      <c r="P14" s="66">
        <v>2172</v>
      </c>
      <c r="Q14" s="66">
        <v>2377</v>
      </c>
      <c r="R14" s="67">
        <v>-8.6243163651661696</v>
      </c>
      <c r="S14" s="66">
        <v>61.494421270718199</v>
      </c>
      <c r="T14" s="66">
        <v>56.191732351703799</v>
      </c>
      <c r="U14" s="68">
        <v>8.6230406099282906</v>
      </c>
      <c r="V14" s="53"/>
      <c r="W14" s="53"/>
    </row>
    <row r="15" spans="1:23" ht="14.25" thickBot="1" x14ac:dyDescent="0.2">
      <c r="A15" s="48"/>
      <c r="B15" s="50" t="s">
        <v>13</v>
      </c>
      <c r="C15" s="51"/>
      <c r="D15" s="66">
        <v>125355.8526</v>
      </c>
      <c r="E15" s="66">
        <v>95600</v>
      </c>
      <c r="F15" s="67">
        <v>131.125368828452</v>
      </c>
      <c r="G15" s="66">
        <v>151238.45939999999</v>
      </c>
      <c r="H15" s="67">
        <v>-17.113773112132101</v>
      </c>
      <c r="I15" s="66">
        <v>25555.485400000001</v>
      </c>
      <c r="J15" s="67">
        <v>20.3863520290077</v>
      </c>
      <c r="K15" s="66">
        <v>32653.777399999999</v>
      </c>
      <c r="L15" s="67">
        <v>21.5909217334966</v>
      </c>
      <c r="M15" s="67">
        <v>-0.217380424722317</v>
      </c>
      <c r="N15" s="66">
        <v>1606647.3362</v>
      </c>
      <c r="O15" s="66">
        <v>22858241.560600001</v>
      </c>
      <c r="P15" s="66">
        <v>4771</v>
      </c>
      <c r="Q15" s="66">
        <v>4096</v>
      </c>
      <c r="R15" s="67">
        <v>16.4794921875</v>
      </c>
      <c r="S15" s="66">
        <v>26.274544665688499</v>
      </c>
      <c r="T15" s="66">
        <v>25.314673461914101</v>
      </c>
      <c r="U15" s="68">
        <v>3.6532363014760598</v>
      </c>
      <c r="V15" s="53"/>
      <c r="W15" s="53"/>
    </row>
    <row r="16" spans="1:23" ht="14.25" thickBot="1" x14ac:dyDescent="0.2">
      <c r="A16" s="48"/>
      <c r="B16" s="50" t="s">
        <v>14</v>
      </c>
      <c r="C16" s="51"/>
      <c r="D16" s="66">
        <v>643108.81519999995</v>
      </c>
      <c r="E16" s="66">
        <v>875491</v>
      </c>
      <c r="F16" s="67">
        <v>73.456930476726797</v>
      </c>
      <c r="G16" s="66">
        <v>2136728.9345999998</v>
      </c>
      <c r="H16" s="67">
        <v>-69.902180628241894</v>
      </c>
      <c r="I16" s="66">
        <v>27498.139200000001</v>
      </c>
      <c r="J16" s="67">
        <v>4.2758143800980797</v>
      </c>
      <c r="K16" s="66">
        <v>120098.88069999999</v>
      </c>
      <c r="L16" s="67">
        <v>5.6206886496102397</v>
      </c>
      <c r="M16" s="67">
        <v>-0.77103750643031599</v>
      </c>
      <c r="N16" s="66">
        <v>11573481.5394</v>
      </c>
      <c r="O16" s="66">
        <v>170436910.89809999</v>
      </c>
      <c r="P16" s="66">
        <v>41702</v>
      </c>
      <c r="Q16" s="66">
        <v>37498</v>
      </c>
      <c r="R16" s="67">
        <v>11.2112646007787</v>
      </c>
      <c r="S16" s="66">
        <v>15.4215341038799</v>
      </c>
      <c r="T16" s="66">
        <v>16.765206571017099</v>
      </c>
      <c r="U16" s="68">
        <v>-8.7129623945723598</v>
      </c>
      <c r="V16" s="53"/>
      <c r="W16" s="53"/>
    </row>
    <row r="17" spans="1:23" ht="12" thickBot="1" x14ac:dyDescent="0.2">
      <c r="A17" s="48"/>
      <c r="B17" s="50" t="s">
        <v>15</v>
      </c>
      <c r="C17" s="51"/>
      <c r="D17" s="66">
        <v>487603.33590000001</v>
      </c>
      <c r="E17" s="66">
        <v>419943</v>
      </c>
      <c r="F17" s="67">
        <v>116.11179038583801</v>
      </c>
      <c r="G17" s="66">
        <v>1908881.0607</v>
      </c>
      <c r="H17" s="67">
        <v>-74.456065077140394</v>
      </c>
      <c r="I17" s="66">
        <v>57817.866000000002</v>
      </c>
      <c r="J17" s="67">
        <v>11.857561616817501</v>
      </c>
      <c r="K17" s="66">
        <v>131090.9627</v>
      </c>
      <c r="L17" s="67">
        <v>6.8674243460683702</v>
      </c>
      <c r="M17" s="67">
        <v>-0.55894849798063195</v>
      </c>
      <c r="N17" s="66">
        <v>11039911.298599999</v>
      </c>
      <c r="O17" s="66">
        <v>179704835.1785</v>
      </c>
      <c r="P17" s="66">
        <v>12209</v>
      </c>
      <c r="Q17" s="66">
        <v>11704</v>
      </c>
      <c r="R17" s="67">
        <v>4.3147641831852397</v>
      </c>
      <c r="S17" s="66">
        <v>39.938024072405597</v>
      </c>
      <c r="T17" s="66">
        <v>41.607144933356103</v>
      </c>
      <c r="U17" s="68">
        <v>-4.1792775173966996</v>
      </c>
      <c r="V17" s="52"/>
      <c r="W17" s="52"/>
    </row>
    <row r="18" spans="1:23" ht="12" thickBot="1" x14ac:dyDescent="0.2">
      <c r="A18" s="48"/>
      <c r="B18" s="50" t="s">
        <v>16</v>
      </c>
      <c r="C18" s="51"/>
      <c r="D18" s="66">
        <v>1318556.1063999999</v>
      </c>
      <c r="E18" s="66">
        <v>1419096</v>
      </c>
      <c r="F18" s="67">
        <v>92.915215489297395</v>
      </c>
      <c r="G18" s="66">
        <v>2976963.6981000002</v>
      </c>
      <c r="H18" s="67">
        <v>-55.708021994304197</v>
      </c>
      <c r="I18" s="66">
        <v>161273.72570000001</v>
      </c>
      <c r="J18" s="67">
        <v>12.2310855728634</v>
      </c>
      <c r="K18" s="66">
        <v>370293.24699999997</v>
      </c>
      <c r="L18" s="67">
        <v>12.438621513468</v>
      </c>
      <c r="M18" s="67">
        <v>-0.56447024889978603</v>
      </c>
      <c r="N18" s="66">
        <v>20161201.732500002</v>
      </c>
      <c r="O18" s="66">
        <v>430345511.26230001</v>
      </c>
      <c r="P18" s="66">
        <v>70086</v>
      </c>
      <c r="Q18" s="66">
        <v>71428</v>
      </c>
      <c r="R18" s="67">
        <v>-1.87881503052024</v>
      </c>
      <c r="S18" s="66">
        <v>18.813402197300501</v>
      </c>
      <c r="T18" s="66">
        <v>18.9818724211794</v>
      </c>
      <c r="U18" s="68">
        <v>-0.89547983991475799</v>
      </c>
      <c r="V18" s="52"/>
      <c r="W18" s="52"/>
    </row>
    <row r="19" spans="1:23" ht="12" thickBot="1" x14ac:dyDescent="0.2">
      <c r="A19" s="48"/>
      <c r="B19" s="50" t="s">
        <v>17</v>
      </c>
      <c r="C19" s="51"/>
      <c r="D19" s="66">
        <v>831608.22340000002</v>
      </c>
      <c r="E19" s="66">
        <v>662314</v>
      </c>
      <c r="F19" s="67">
        <v>125.56102141884401</v>
      </c>
      <c r="G19" s="66">
        <v>1219458.5501000001</v>
      </c>
      <c r="H19" s="67">
        <v>-31.805125862473499</v>
      </c>
      <c r="I19" s="66">
        <v>47462.928999999996</v>
      </c>
      <c r="J19" s="67">
        <v>5.70736648153256</v>
      </c>
      <c r="K19" s="66">
        <v>123330.58779999999</v>
      </c>
      <c r="L19" s="67">
        <v>10.113553083857299</v>
      </c>
      <c r="M19" s="67">
        <v>-0.61515687351649795</v>
      </c>
      <c r="N19" s="66">
        <v>7350795.2838000003</v>
      </c>
      <c r="O19" s="66">
        <v>137748078.29069999</v>
      </c>
      <c r="P19" s="66">
        <v>10467</v>
      </c>
      <c r="Q19" s="66">
        <v>8456</v>
      </c>
      <c r="R19" s="67">
        <v>23.7819299905393</v>
      </c>
      <c r="S19" s="66">
        <v>79.450484704308806</v>
      </c>
      <c r="T19" s="66">
        <v>46.819023143330199</v>
      </c>
      <c r="U19" s="68">
        <v>41.071444286870303</v>
      </c>
      <c r="V19" s="52"/>
      <c r="W19" s="52"/>
    </row>
    <row r="20" spans="1:23" ht="12" thickBot="1" x14ac:dyDescent="0.2">
      <c r="A20" s="48"/>
      <c r="B20" s="50" t="s">
        <v>18</v>
      </c>
      <c r="C20" s="51"/>
      <c r="D20" s="66">
        <v>729680.50210000004</v>
      </c>
      <c r="E20" s="66">
        <v>760288</v>
      </c>
      <c r="F20" s="67">
        <v>95.974223202260205</v>
      </c>
      <c r="G20" s="66">
        <v>2089822.0873</v>
      </c>
      <c r="H20" s="67">
        <v>-65.084085074307495</v>
      </c>
      <c r="I20" s="66">
        <v>61782.808799999999</v>
      </c>
      <c r="J20" s="67">
        <v>8.4671042493517099</v>
      </c>
      <c r="K20" s="66">
        <v>79679.756800000003</v>
      </c>
      <c r="L20" s="67">
        <v>3.8127531182783301</v>
      </c>
      <c r="M20" s="67">
        <v>-0.224610976724266</v>
      </c>
      <c r="N20" s="66">
        <v>10110148.4374</v>
      </c>
      <c r="O20" s="66">
        <v>193668494.53259999</v>
      </c>
      <c r="P20" s="66">
        <v>32722</v>
      </c>
      <c r="Q20" s="66">
        <v>33551</v>
      </c>
      <c r="R20" s="67">
        <v>-2.4708652499180301</v>
      </c>
      <c r="S20" s="66">
        <v>22.299385798545298</v>
      </c>
      <c r="T20" s="66">
        <v>21.694785815624002</v>
      </c>
      <c r="U20" s="68">
        <v>2.71128536177345</v>
      </c>
      <c r="V20" s="52"/>
      <c r="W20" s="52"/>
    </row>
    <row r="21" spans="1:23" ht="12" thickBot="1" x14ac:dyDescent="0.2">
      <c r="A21" s="48"/>
      <c r="B21" s="50" t="s">
        <v>19</v>
      </c>
      <c r="C21" s="51"/>
      <c r="D21" s="66">
        <v>271048.49410000001</v>
      </c>
      <c r="E21" s="66">
        <v>286871</v>
      </c>
      <c r="F21" s="67">
        <v>94.484452628533404</v>
      </c>
      <c r="G21" s="66">
        <v>607756.58039999998</v>
      </c>
      <c r="H21" s="67">
        <v>-55.401800187567297</v>
      </c>
      <c r="I21" s="66">
        <v>20680.232400000001</v>
      </c>
      <c r="J21" s="67">
        <v>7.6297167666130896</v>
      </c>
      <c r="K21" s="66">
        <v>40951.909699999997</v>
      </c>
      <c r="L21" s="67">
        <v>6.7382091812230396</v>
      </c>
      <c r="M21" s="67">
        <v>-0.495011769866254</v>
      </c>
      <c r="N21" s="66">
        <v>3528916.2588</v>
      </c>
      <c r="O21" s="66">
        <v>78643493.4164</v>
      </c>
      <c r="P21" s="66">
        <v>25226</v>
      </c>
      <c r="Q21" s="66">
        <v>25713</v>
      </c>
      <c r="R21" s="67">
        <v>-1.89398358806829</v>
      </c>
      <c r="S21" s="66">
        <v>10.7448067113296</v>
      </c>
      <c r="T21" s="66">
        <v>10.306339388636101</v>
      </c>
      <c r="U21" s="68">
        <v>4.0807371828396999</v>
      </c>
      <c r="V21" s="52"/>
      <c r="W21" s="52"/>
    </row>
    <row r="22" spans="1:23" ht="12" thickBot="1" x14ac:dyDescent="0.2">
      <c r="A22" s="48"/>
      <c r="B22" s="50" t="s">
        <v>20</v>
      </c>
      <c r="C22" s="51"/>
      <c r="D22" s="66">
        <v>989908.90319999994</v>
      </c>
      <c r="E22" s="66">
        <v>1347511</v>
      </c>
      <c r="F22" s="67">
        <v>73.462027634653793</v>
      </c>
      <c r="G22" s="66">
        <v>4062661.5284000002</v>
      </c>
      <c r="H22" s="67">
        <v>-75.633980426869201</v>
      </c>
      <c r="I22" s="66">
        <v>131257.95000000001</v>
      </c>
      <c r="J22" s="67">
        <v>13.259598895988599</v>
      </c>
      <c r="K22" s="66">
        <v>419817.87449999998</v>
      </c>
      <c r="L22" s="67">
        <v>10.333567577935501</v>
      </c>
      <c r="M22" s="67">
        <v>-0.68734549438532799</v>
      </c>
      <c r="N22" s="66">
        <v>16879886.9859</v>
      </c>
      <c r="O22" s="66">
        <v>232847595.3396</v>
      </c>
      <c r="P22" s="66">
        <v>62270</v>
      </c>
      <c r="Q22" s="66">
        <v>59626</v>
      </c>
      <c r="R22" s="67">
        <v>4.4343071814309196</v>
      </c>
      <c r="S22" s="66">
        <v>15.8970435715433</v>
      </c>
      <c r="T22" s="66">
        <v>16.1694133297555</v>
      </c>
      <c r="U22" s="68">
        <v>-1.7133359230376499</v>
      </c>
      <c r="V22" s="52"/>
      <c r="W22" s="52"/>
    </row>
    <row r="23" spans="1:23" ht="12" thickBot="1" x14ac:dyDescent="0.2">
      <c r="A23" s="48"/>
      <c r="B23" s="50" t="s">
        <v>21</v>
      </c>
      <c r="C23" s="51"/>
      <c r="D23" s="66">
        <v>2285310.9314000001</v>
      </c>
      <c r="E23" s="66">
        <v>2819927</v>
      </c>
      <c r="F23" s="67">
        <v>81.041492613106698</v>
      </c>
      <c r="G23" s="66">
        <v>3713065.8747</v>
      </c>
      <c r="H23" s="67">
        <v>-38.452184568779202</v>
      </c>
      <c r="I23" s="66">
        <v>201269.6937</v>
      </c>
      <c r="J23" s="67">
        <v>8.8071032669808602</v>
      </c>
      <c r="K23" s="66">
        <v>430659.28399999999</v>
      </c>
      <c r="L23" s="67">
        <v>11.598482185150999</v>
      </c>
      <c r="M23" s="67">
        <v>-0.53264749843405201</v>
      </c>
      <c r="N23" s="66">
        <v>33230076.6567</v>
      </c>
      <c r="O23" s="66">
        <v>472541352.53789997</v>
      </c>
      <c r="P23" s="66">
        <v>77841</v>
      </c>
      <c r="Q23" s="66">
        <v>75144</v>
      </c>
      <c r="R23" s="67">
        <v>3.5891089108910799</v>
      </c>
      <c r="S23" s="66">
        <v>29.358704685191601</v>
      </c>
      <c r="T23" s="66">
        <v>28.499209008037901</v>
      </c>
      <c r="U23" s="68">
        <v>2.92756675190522</v>
      </c>
      <c r="V23" s="52"/>
      <c r="W23" s="52"/>
    </row>
    <row r="24" spans="1:23" ht="12" thickBot="1" x14ac:dyDescent="0.2">
      <c r="A24" s="48"/>
      <c r="B24" s="50" t="s">
        <v>22</v>
      </c>
      <c r="C24" s="51"/>
      <c r="D24" s="66">
        <v>200323.28400000001</v>
      </c>
      <c r="E24" s="66">
        <v>236240</v>
      </c>
      <c r="F24" s="67">
        <v>84.796513714866194</v>
      </c>
      <c r="G24" s="66">
        <v>793658.30489999999</v>
      </c>
      <c r="H24" s="67">
        <v>-74.759505096435603</v>
      </c>
      <c r="I24" s="66">
        <v>37853.536500000002</v>
      </c>
      <c r="J24" s="67">
        <v>18.896224015576699</v>
      </c>
      <c r="K24" s="66">
        <v>118354.7043</v>
      </c>
      <c r="L24" s="67">
        <v>14.9125516068168</v>
      </c>
      <c r="M24" s="67">
        <v>-0.68016872059389699</v>
      </c>
      <c r="N24" s="66">
        <v>3208129.6907000002</v>
      </c>
      <c r="O24" s="66">
        <v>53162033.576099999</v>
      </c>
      <c r="P24" s="66">
        <v>22921</v>
      </c>
      <c r="Q24" s="66">
        <v>23617</v>
      </c>
      <c r="R24" s="67">
        <v>-2.9470296820087198</v>
      </c>
      <c r="S24" s="66">
        <v>8.7397270625190906</v>
      </c>
      <c r="T24" s="66">
        <v>8.5700588305034504</v>
      </c>
      <c r="U24" s="68">
        <v>1.9413447445432099</v>
      </c>
      <c r="V24" s="52"/>
      <c r="W24" s="52"/>
    </row>
    <row r="25" spans="1:23" ht="12" thickBot="1" x14ac:dyDescent="0.2">
      <c r="A25" s="48"/>
      <c r="B25" s="50" t="s">
        <v>23</v>
      </c>
      <c r="C25" s="51"/>
      <c r="D25" s="66">
        <v>167645.8793</v>
      </c>
      <c r="E25" s="66">
        <v>173011</v>
      </c>
      <c r="F25" s="67">
        <v>96.8989713370826</v>
      </c>
      <c r="G25" s="66">
        <v>512402.25579999998</v>
      </c>
      <c r="H25" s="67">
        <v>-67.282368997720596</v>
      </c>
      <c r="I25" s="66">
        <v>12209.427600000001</v>
      </c>
      <c r="J25" s="67">
        <v>7.2828677036262803</v>
      </c>
      <c r="K25" s="66">
        <v>49557.643199999999</v>
      </c>
      <c r="L25" s="67">
        <v>9.6716286158082898</v>
      </c>
      <c r="M25" s="67">
        <v>-0.75363179498414901</v>
      </c>
      <c r="N25" s="66">
        <v>2574704.6825000001</v>
      </c>
      <c r="O25" s="66">
        <v>52702720.508500002</v>
      </c>
      <c r="P25" s="66">
        <v>14456</v>
      </c>
      <c r="Q25" s="66">
        <v>15342</v>
      </c>
      <c r="R25" s="67">
        <v>-5.7749967409724903</v>
      </c>
      <c r="S25" s="66">
        <v>11.5969756018262</v>
      </c>
      <c r="T25" s="66">
        <v>11.573061211054601</v>
      </c>
      <c r="U25" s="68">
        <v>0.20621230562770601</v>
      </c>
      <c r="V25" s="52"/>
      <c r="W25" s="52"/>
    </row>
    <row r="26" spans="1:23" ht="12" thickBot="1" x14ac:dyDescent="0.2">
      <c r="A26" s="48"/>
      <c r="B26" s="50" t="s">
        <v>24</v>
      </c>
      <c r="C26" s="51"/>
      <c r="D26" s="66">
        <v>481751.10159999999</v>
      </c>
      <c r="E26" s="66">
        <v>476216</v>
      </c>
      <c r="F26" s="67">
        <v>101.162309036236</v>
      </c>
      <c r="G26" s="66">
        <v>1195592.6473000001</v>
      </c>
      <c r="H26" s="67">
        <v>-59.706083615691703</v>
      </c>
      <c r="I26" s="66">
        <v>104907.3585</v>
      </c>
      <c r="J26" s="67">
        <v>21.776257106954201</v>
      </c>
      <c r="K26" s="66">
        <v>153442.8591</v>
      </c>
      <c r="L26" s="67">
        <v>12.8340417153383</v>
      </c>
      <c r="M26" s="67">
        <v>-0.31630993377390698</v>
      </c>
      <c r="N26" s="66">
        <v>6971203.1052000001</v>
      </c>
      <c r="O26" s="66">
        <v>109547310.5156</v>
      </c>
      <c r="P26" s="66">
        <v>34784</v>
      </c>
      <c r="Q26" s="66">
        <v>34240</v>
      </c>
      <c r="R26" s="67">
        <v>1.5887850467289699</v>
      </c>
      <c r="S26" s="66">
        <v>13.8497901793928</v>
      </c>
      <c r="T26" s="66">
        <v>13.9485976314252</v>
      </c>
      <c r="U26" s="68">
        <v>-0.71342201399860405</v>
      </c>
      <c r="V26" s="52"/>
      <c r="W26" s="52"/>
    </row>
    <row r="27" spans="1:23" ht="12" thickBot="1" x14ac:dyDescent="0.2">
      <c r="A27" s="48"/>
      <c r="B27" s="50" t="s">
        <v>25</v>
      </c>
      <c r="C27" s="51"/>
      <c r="D27" s="66">
        <v>198712.46090000001</v>
      </c>
      <c r="E27" s="66">
        <v>193437</v>
      </c>
      <c r="F27" s="67">
        <v>102.727224315927</v>
      </c>
      <c r="G27" s="66">
        <v>421039.76549999998</v>
      </c>
      <c r="H27" s="67">
        <v>-52.804348381673201</v>
      </c>
      <c r="I27" s="66">
        <v>64987.241199999997</v>
      </c>
      <c r="J27" s="67">
        <v>32.704160023816598</v>
      </c>
      <c r="K27" s="66">
        <v>105398.6955</v>
      </c>
      <c r="L27" s="67">
        <v>25.0329551116948</v>
      </c>
      <c r="M27" s="67">
        <v>-0.38341512775174702</v>
      </c>
      <c r="N27" s="66">
        <v>2670891.0605000001</v>
      </c>
      <c r="O27" s="66">
        <v>45980873.3147</v>
      </c>
      <c r="P27" s="66">
        <v>28157</v>
      </c>
      <c r="Q27" s="66">
        <v>30429</v>
      </c>
      <c r="R27" s="67">
        <v>-7.4665615038285802</v>
      </c>
      <c r="S27" s="66">
        <v>7.0573023013815401</v>
      </c>
      <c r="T27" s="66">
        <v>7.0290713727036698</v>
      </c>
      <c r="U27" s="68">
        <v>0.40002436444223299</v>
      </c>
      <c r="V27" s="52"/>
      <c r="W27" s="52"/>
    </row>
    <row r="28" spans="1:23" ht="12" thickBot="1" x14ac:dyDescent="0.2">
      <c r="A28" s="48"/>
      <c r="B28" s="50" t="s">
        <v>26</v>
      </c>
      <c r="C28" s="51"/>
      <c r="D28" s="66">
        <v>648779.8639</v>
      </c>
      <c r="E28" s="66">
        <v>781507</v>
      </c>
      <c r="F28" s="67">
        <v>83.016513466929894</v>
      </c>
      <c r="G28" s="66">
        <v>1728497.7699</v>
      </c>
      <c r="H28" s="67">
        <v>-62.4656811713715</v>
      </c>
      <c r="I28" s="66">
        <v>33574.373099999997</v>
      </c>
      <c r="J28" s="67">
        <v>5.1750023341006504</v>
      </c>
      <c r="K28" s="66">
        <v>112169.73239999999</v>
      </c>
      <c r="L28" s="67">
        <v>6.48943460346434</v>
      </c>
      <c r="M28" s="67">
        <v>-0.70068241778207196</v>
      </c>
      <c r="N28" s="66">
        <v>8692133.7909999993</v>
      </c>
      <c r="O28" s="66">
        <v>156642189.84040001</v>
      </c>
      <c r="P28" s="66">
        <v>39663</v>
      </c>
      <c r="Q28" s="66">
        <v>40169</v>
      </c>
      <c r="R28" s="67">
        <v>-1.25967786103712</v>
      </c>
      <c r="S28" s="66">
        <v>16.3573069082016</v>
      </c>
      <c r="T28" s="66">
        <v>16.065934195523901</v>
      </c>
      <c r="U28" s="68">
        <v>1.7813000288671399</v>
      </c>
      <c r="V28" s="52"/>
      <c r="W28" s="52"/>
    </row>
    <row r="29" spans="1:23" ht="12" thickBot="1" x14ac:dyDescent="0.2">
      <c r="A29" s="48"/>
      <c r="B29" s="50" t="s">
        <v>27</v>
      </c>
      <c r="C29" s="51"/>
      <c r="D29" s="66">
        <v>517982.31310000003</v>
      </c>
      <c r="E29" s="66">
        <v>564836</v>
      </c>
      <c r="F29" s="67">
        <v>91.704904273098705</v>
      </c>
      <c r="G29" s="66">
        <v>844915.51800000004</v>
      </c>
      <c r="H29" s="67">
        <v>-38.694188701124098</v>
      </c>
      <c r="I29" s="66">
        <v>85230.219700000001</v>
      </c>
      <c r="J29" s="67">
        <v>16.454272191248702</v>
      </c>
      <c r="K29" s="66">
        <v>141647.44579999999</v>
      </c>
      <c r="L29" s="67">
        <v>16.764687448905399</v>
      </c>
      <c r="M29" s="67">
        <v>-0.39829328217932503</v>
      </c>
      <c r="N29" s="66">
        <v>6101415.3425000003</v>
      </c>
      <c r="O29" s="66">
        <v>114331556.7189</v>
      </c>
      <c r="P29" s="66">
        <v>92281</v>
      </c>
      <c r="Q29" s="66">
        <v>94866</v>
      </c>
      <c r="R29" s="67">
        <v>-2.72489616933359</v>
      </c>
      <c r="S29" s="66">
        <v>5.6130981794735604</v>
      </c>
      <c r="T29" s="66">
        <v>5.5797091413151199</v>
      </c>
      <c r="U29" s="68">
        <v>0.59484151338286795</v>
      </c>
      <c r="V29" s="52"/>
      <c r="W29" s="52"/>
    </row>
    <row r="30" spans="1:23" ht="12" thickBot="1" x14ac:dyDescent="0.2">
      <c r="A30" s="48"/>
      <c r="B30" s="50" t="s">
        <v>28</v>
      </c>
      <c r="C30" s="51"/>
      <c r="D30" s="66">
        <v>892755.87379999994</v>
      </c>
      <c r="E30" s="66">
        <v>1327136</v>
      </c>
      <c r="F30" s="67">
        <v>67.269358513370094</v>
      </c>
      <c r="G30" s="66">
        <v>2937272.4635999999</v>
      </c>
      <c r="H30" s="67">
        <v>-69.605956380845399</v>
      </c>
      <c r="I30" s="66">
        <v>69519.054499999998</v>
      </c>
      <c r="J30" s="67">
        <v>7.7870173179699602</v>
      </c>
      <c r="K30" s="66">
        <v>386629.31559999997</v>
      </c>
      <c r="L30" s="67">
        <v>13.162868626975699</v>
      </c>
      <c r="M30" s="67">
        <v>-0.82019197278893596</v>
      </c>
      <c r="N30" s="66">
        <v>15032297.859300001</v>
      </c>
      <c r="O30" s="66">
        <v>204548054.99559999</v>
      </c>
      <c r="P30" s="66">
        <v>55453</v>
      </c>
      <c r="Q30" s="66">
        <v>56676</v>
      </c>
      <c r="R30" s="67">
        <v>-2.1578798786082301</v>
      </c>
      <c r="S30" s="66">
        <v>16.0993250825023</v>
      </c>
      <c r="T30" s="66">
        <v>16.1556664020044</v>
      </c>
      <c r="U30" s="68">
        <v>-0.34996075433816198</v>
      </c>
      <c r="V30" s="52"/>
      <c r="W30" s="52"/>
    </row>
    <row r="31" spans="1:23" ht="12" thickBot="1" x14ac:dyDescent="0.2">
      <c r="A31" s="48"/>
      <c r="B31" s="50" t="s">
        <v>29</v>
      </c>
      <c r="C31" s="51"/>
      <c r="D31" s="66">
        <v>594378.54440000001</v>
      </c>
      <c r="E31" s="66">
        <v>825116</v>
      </c>
      <c r="F31" s="67">
        <v>72.035755505892496</v>
      </c>
      <c r="G31" s="66">
        <v>1859426.1481000001</v>
      </c>
      <c r="H31" s="67">
        <v>-68.034302141693104</v>
      </c>
      <c r="I31" s="66">
        <v>37559.350599999998</v>
      </c>
      <c r="J31" s="67">
        <v>6.3190959623070801</v>
      </c>
      <c r="K31" s="66">
        <v>33173.089</v>
      </c>
      <c r="L31" s="67">
        <v>1.78404982816322</v>
      </c>
      <c r="M31" s="67">
        <v>0.13222348994994099</v>
      </c>
      <c r="N31" s="66">
        <v>11193164.442600001</v>
      </c>
      <c r="O31" s="66">
        <v>181106910.31569999</v>
      </c>
      <c r="P31" s="66">
        <v>22933</v>
      </c>
      <c r="Q31" s="66">
        <v>22873</v>
      </c>
      <c r="R31" s="67">
        <v>0.26231801687579598</v>
      </c>
      <c r="S31" s="66">
        <v>25.918045802991301</v>
      </c>
      <c r="T31" s="66">
        <v>22.889761762777098</v>
      </c>
      <c r="U31" s="68">
        <v>11.6840755018063</v>
      </c>
      <c r="V31" s="52"/>
      <c r="W31" s="52"/>
    </row>
    <row r="32" spans="1:23" ht="12" thickBot="1" x14ac:dyDescent="0.2">
      <c r="A32" s="48"/>
      <c r="B32" s="50" t="s">
        <v>30</v>
      </c>
      <c r="C32" s="51"/>
      <c r="D32" s="66">
        <v>104548.08500000001</v>
      </c>
      <c r="E32" s="66">
        <v>115108</v>
      </c>
      <c r="F32" s="67">
        <v>90.826080724189495</v>
      </c>
      <c r="G32" s="66">
        <v>739248.99739999999</v>
      </c>
      <c r="H32" s="67">
        <v>-85.857527657432797</v>
      </c>
      <c r="I32" s="66">
        <v>28882.144499999999</v>
      </c>
      <c r="J32" s="67">
        <v>27.6257040002215</v>
      </c>
      <c r="K32" s="66">
        <v>172792.57440000001</v>
      </c>
      <c r="L32" s="67">
        <v>23.374069495897299</v>
      </c>
      <c r="M32" s="67">
        <v>-0.83285077729590196</v>
      </c>
      <c r="N32" s="66">
        <v>2191517.679</v>
      </c>
      <c r="O32" s="66">
        <v>27531429.633000001</v>
      </c>
      <c r="P32" s="66">
        <v>22983</v>
      </c>
      <c r="Q32" s="66">
        <v>23245</v>
      </c>
      <c r="R32" s="67">
        <v>-1.1271241127124101</v>
      </c>
      <c r="S32" s="66">
        <v>4.5489311665143797</v>
      </c>
      <c r="T32" s="66">
        <v>4.58897435147344</v>
      </c>
      <c r="U32" s="68">
        <v>-0.88027678356228301</v>
      </c>
      <c r="V32" s="52"/>
      <c r="W32" s="52"/>
    </row>
    <row r="33" spans="1:23" ht="12" thickBot="1" x14ac:dyDescent="0.2">
      <c r="A33" s="48"/>
      <c r="B33" s="50" t="s">
        <v>31</v>
      </c>
      <c r="C33" s="51"/>
      <c r="D33" s="69"/>
      <c r="E33" s="69"/>
      <c r="F33" s="69"/>
      <c r="G33" s="66">
        <v>287.77850000000001</v>
      </c>
      <c r="H33" s="69"/>
      <c r="I33" s="69"/>
      <c r="J33" s="69"/>
      <c r="K33" s="66">
        <v>59.768099999999997</v>
      </c>
      <c r="L33" s="67">
        <v>20.768785715402601</v>
      </c>
      <c r="M33" s="69"/>
      <c r="N33" s="66">
        <v>13.805300000000001</v>
      </c>
      <c r="O33" s="66">
        <v>4827.0679</v>
      </c>
      <c r="P33" s="69"/>
      <c r="Q33" s="69"/>
      <c r="R33" s="69"/>
      <c r="S33" s="69"/>
      <c r="T33" s="69"/>
      <c r="U33" s="70"/>
      <c r="V33" s="52"/>
      <c r="W33" s="52"/>
    </row>
    <row r="34" spans="1:23" ht="12" thickBot="1" x14ac:dyDescent="0.2">
      <c r="A34" s="48"/>
      <c r="B34" s="50" t="s">
        <v>36</v>
      </c>
      <c r="C34" s="51"/>
      <c r="D34" s="66">
        <v>1</v>
      </c>
      <c r="E34" s="69"/>
      <c r="F34" s="69"/>
      <c r="G34" s="69"/>
      <c r="H34" s="69"/>
      <c r="I34" s="66">
        <v>0</v>
      </c>
      <c r="J34" s="67">
        <v>0</v>
      </c>
      <c r="K34" s="69"/>
      <c r="L34" s="69"/>
      <c r="M34" s="69"/>
      <c r="N34" s="66">
        <v>3</v>
      </c>
      <c r="O34" s="66">
        <v>8</v>
      </c>
      <c r="P34" s="66">
        <v>1</v>
      </c>
      <c r="Q34" s="69"/>
      <c r="R34" s="69"/>
      <c r="S34" s="66">
        <v>1</v>
      </c>
      <c r="T34" s="69"/>
      <c r="U34" s="70"/>
      <c r="V34" s="52"/>
      <c r="W34" s="52"/>
    </row>
    <row r="35" spans="1:23" ht="12" thickBot="1" x14ac:dyDescent="0.2">
      <c r="A35" s="48"/>
      <c r="B35" s="50" t="s">
        <v>32</v>
      </c>
      <c r="C35" s="51"/>
      <c r="D35" s="66">
        <v>90807.889599999995</v>
      </c>
      <c r="E35" s="66">
        <v>88532</v>
      </c>
      <c r="F35" s="67">
        <v>102.570697149053</v>
      </c>
      <c r="G35" s="66">
        <v>213574.88190000001</v>
      </c>
      <c r="H35" s="67">
        <v>-57.481943198490001</v>
      </c>
      <c r="I35" s="66">
        <v>16737.610100000002</v>
      </c>
      <c r="J35" s="67">
        <v>18.431889755094598</v>
      </c>
      <c r="K35" s="66">
        <v>29440.264200000001</v>
      </c>
      <c r="L35" s="67">
        <v>13.7845162025114</v>
      </c>
      <c r="M35" s="67">
        <v>-0.431472150307673</v>
      </c>
      <c r="N35" s="66">
        <v>1263026.9654999999</v>
      </c>
      <c r="O35" s="66">
        <v>28599252.132800002</v>
      </c>
      <c r="P35" s="66">
        <v>7093</v>
      </c>
      <c r="Q35" s="66">
        <v>7267</v>
      </c>
      <c r="R35" s="67">
        <v>-2.3943855786431798</v>
      </c>
      <c r="S35" s="66">
        <v>12.802465754969701</v>
      </c>
      <c r="T35" s="66">
        <v>13.163058249621599</v>
      </c>
      <c r="U35" s="68">
        <v>-2.8165862854342301</v>
      </c>
      <c r="V35" s="52"/>
      <c r="W35" s="52"/>
    </row>
    <row r="36" spans="1:23" ht="12" thickBot="1" x14ac:dyDescent="0.2">
      <c r="A36" s="48"/>
      <c r="B36" s="50" t="s">
        <v>37</v>
      </c>
      <c r="C36" s="51"/>
      <c r="D36" s="69"/>
      <c r="E36" s="66">
        <v>321750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52"/>
      <c r="W36" s="52"/>
    </row>
    <row r="37" spans="1:23" ht="12" thickBot="1" x14ac:dyDescent="0.2">
      <c r="A37" s="48"/>
      <c r="B37" s="50" t="s">
        <v>38</v>
      </c>
      <c r="C37" s="51"/>
      <c r="D37" s="69"/>
      <c r="E37" s="66">
        <v>627964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52"/>
      <c r="W37" s="52"/>
    </row>
    <row r="38" spans="1:23" ht="12" thickBot="1" x14ac:dyDescent="0.2">
      <c r="A38" s="48"/>
      <c r="B38" s="50" t="s">
        <v>39</v>
      </c>
      <c r="C38" s="51"/>
      <c r="D38" s="69"/>
      <c r="E38" s="66">
        <v>366371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52"/>
      <c r="W38" s="52"/>
    </row>
    <row r="39" spans="1:23" ht="12" customHeight="1" thickBot="1" x14ac:dyDescent="0.2">
      <c r="A39" s="48"/>
      <c r="B39" s="50" t="s">
        <v>33</v>
      </c>
      <c r="C39" s="51"/>
      <c r="D39" s="66">
        <v>229020.51240000001</v>
      </c>
      <c r="E39" s="66">
        <v>308791</v>
      </c>
      <c r="F39" s="67">
        <v>74.166835302842401</v>
      </c>
      <c r="G39" s="66">
        <v>444207.26510000002</v>
      </c>
      <c r="H39" s="67">
        <v>-48.442871066405701</v>
      </c>
      <c r="I39" s="66">
        <v>10042.2711</v>
      </c>
      <c r="J39" s="67">
        <v>4.3848784524857303</v>
      </c>
      <c r="K39" s="66">
        <v>22266.287499999999</v>
      </c>
      <c r="L39" s="67">
        <v>5.0125896736487201</v>
      </c>
      <c r="M39" s="67">
        <v>-0.54899212093619099</v>
      </c>
      <c r="N39" s="66">
        <v>2676354.3577000001</v>
      </c>
      <c r="O39" s="66">
        <v>48208626.915399998</v>
      </c>
      <c r="P39" s="66">
        <v>329</v>
      </c>
      <c r="Q39" s="66">
        <v>306</v>
      </c>
      <c r="R39" s="67">
        <v>7.5163398692810404</v>
      </c>
      <c r="S39" s="66">
        <v>696.11097993920998</v>
      </c>
      <c r="T39" s="66">
        <v>681.97586895424797</v>
      </c>
      <c r="U39" s="68">
        <v>2.0305829662672101</v>
      </c>
      <c r="V39" s="52"/>
      <c r="W39" s="52"/>
    </row>
    <row r="40" spans="1:23" ht="12" thickBot="1" x14ac:dyDescent="0.2">
      <c r="A40" s="48"/>
      <c r="B40" s="50" t="s">
        <v>34</v>
      </c>
      <c r="C40" s="51"/>
      <c r="D40" s="66">
        <v>413811.85550000001</v>
      </c>
      <c r="E40" s="66">
        <v>342214</v>
      </c>
      <c r="F40" s="67">
        <v>120.92195395279001</v>
      </c>
      <c r="G40" s="66">
        <v>659161.59259999997</v>
      </c>
      <c r="H40" s="67">
        <v>-37.221485574158102</v>
      </c>
      <c r="I40" s="66">
        <v>22942.674900000002</v>
      </c>
      <c r="J40" s="67">
        <v>5.5442285171551804</v>
      </c>
      <c r="K40" s="66">
        <v>42410.565399999999</v>
      </c>
      <c r="L40" s="67">
        <v>6.4340164651759499</v>
      </c>
      <c r="M40" s="67">
        <v>-0.45903397694386799</v>
      </c>
      <c r="N40" s="66">
        <v>6642599.4733999996</v>
      </c>
      <c r="O40" s="66">
        <v>92696908.221300006</v>
      </c>
      <c r="P40" s="66">
        <v>2208</v>
      </c>
      <c r="Q40" s="66">
        <v>2014</v>
      </c>
      <c r="R40" s="67">
        <v>9.63257199602781</v>
      </c>
      <c r="S40" s="66">
        <v>187.414789628623</v>
      </c>
      <c r="T40" s="66">
        <v>196.28300729890799</v>
      </c>
      <c r="U40" s="68">
        <v>-4.7318665127002602</v>
      </c>
      <c r="V40" s="52"/>
      <c r="W40" s="52"/>
    </row>
    <row r="41" spans="1:23" ht="12" thickBot="1" x14ac:dyDescent="0.2">
      <c r="A41" s="48"/>
      <c r="B41" s="50" t="s">
        <v>40</v>
      </c>
      <c r="C41" s="51"/>
      <c r="D41" s="69"/>
      <c r="E41" s="66">
        <v>109279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52"/>
      <c r="W41" s="52"/>
    </row>
    <row r="42" spans="1:23" ht="12" thickBot="1" x14ac:dyDescent="0.2">
      <c r="A42" s="48"/>
      <c r="B42" s="50" t="s">
        <v>41</v>
      </c>
      <c r="C42" s="51"/>
      <c r="D42" s="69"/>
      <c r="E42" s="66">
        <v>53297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52"/>
      <c r="W42" s="52"/>
    </row>
    <row r="43" spans="1:23" ht="12" thickBot="1" x14ac:dyDescent="0.2">
      <c r="A43" s="49"/>
      <c r="B43" s="50" t="s">
        <v>35</v>
      </c>
      <c r="C43" s="51"/>
      <c r="D43" s="71">
        <v>15581.052799999999</v>
      </c>
      <c r="E43" s="72"/>
      <c r="F43" s="72"/>
      <c r="G43" s="71">
        <v>87816.8128</v>
      </c>
      <c r="H43" s="73">
        <v>-82.257323736531703</v>
      </c>
      <c r="I43" s="71">
        <v>1815.1197</v>
      </c>
      <c r="J43" s="73">
        <v>11.649531795438101</v>
      </c>
      <c r="K43" s="71">
        <v>10570.671200000001</v>
      </c>
      <c r="L43" s="73">
        <v>12.037183840951201</v>
      </c>
      <c r="M43" s="73">
        <v>-0.82828718577492</v>
      </c>
      <c r="N43" s="71">
        <v>188621.98929999999</v>
      </c>
      <c r="O43" s="71">
        <v>6395094.5854000002</v>
      </c>
      <c r="P43" s="71">
        <v>32</v>
      </c>
      <c r="Q43" s="71">
        <v>28</v>
      </c>
      <c r="R43" s="73">
        <v>14.285714285714301</v>
      </c>
      <c r="S43" s="71">
        <v>486.90789999999998</v>
      </c>
      <c r="T43" s="71">
        <v>286.86993214285701</v>
      </c>
      <c r="U43" s="74">
        <v>41.083327638993502</v>
      </c>
      <c r="V43" s="52"/>
      <c r="W43" s="52"/>
    </row>
  </sheetData>
  <mergeCells count="41">
    <mergeCell ref="B16:C16"/>
    <mergeCell ref="B17:C17"/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37:C37"/>
    <mergeCell ref="B38:C38"/>
    <mergeCell ref="B39:C39"/>
    <mergeCell ref="B40:C40"/>
    <mergeCell ref="B41:C41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42:C4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19" workbookViewId="0">
      <selection activeCell="I27" sqref="I27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45944</v>
      </c>
      <c r="D2" s="32">
        <v>524644.50075811998</v>
      </c>
      <c r="E2" s="32">
        <v>402598.35057264997</v>
      </c>
      <c r="F2" s="32">
        <v>122046.15018547</v>
      </c>
      <c r="G2" s="32">
        <v>402598.35057264997</v>
      </c>
      <c r="H2" s="32">
        <v>0.23262637845076301</v>
      </c>
    </row>
    <row r="3" spans="1:8" ht="14.25" x14ac:dyDescent="0.2">
      <c r="A3" s="32">
        <v>2</v>
      </c>
      <c r="B3" s="33">
        <v>13</v>
      </c>
      <c r="C3" s="32">
        <v>6739.0320000000002</v>
      </c>
      <c r="D3" s="32">
        <v>60709.262288427497</v>
      </c>
      <c r="E3" s="32">
        <v>46789.334331450002</v>
      </c>
      <c r="F3" s="32">
        <v>13919.927956977501</v>
      </c>
      <c r="G3" s="32">
        <v>46789.334331450002</v>
      </c>
      <c r="H3" s="32">
        <v>0.229288372684294</v>
      </c>
    </row>
    <row r="4" spans="1:8" ht="14.25" x14ac:dyDescent="0.2">
      <c r="A4" s="32">
        <v>3</v>
      </c>
      <c r="B4" s="33">
        <v>14</v>
      </c>
      <c r="C4" s="32">
        <v>94575</v>
      </c>
      <c r="D4" s="32">
        <v>93175.239822222196</v>
      </c>
      <c r="E4" s="32">
        <v>65661.815704273497</v>
      </c>
      <c r="F4" s="32">
        <v>27513.4241179487</v>
      </c>
      <c r="G4" s="32">
        <v>65661.815704273497</v>
      </c>
      <c r="H4" s="32">
        <v>0.29528686129967702</v>
      </c>
    </row>
    <row r="5" spans="1:8" ht="14.25" x14ac:dyDescent="0.2">
      <c r="A5" s="32">
        <v>4</v>
      </c>
      <c r="B5" s="33">
        <v>15</v>
      </c>
      <c r="C5" s="32">
        <v>3944</v>
      </c>
      <c r="D5" s="32">
        <v>64143.890119658099</v>
      </c>
      <c r="E5" s="32">
        <v>55176.688923076901</v>
      </c>
      <c r="F5" s="32">
        <v>8967.2011965811998</v>
      </c>
      <c r="G5" s="32">
        <v>55176.688923076901</v>
      </c>
      <c r="H5" s="32">
        <v>0.139798212734731</v>
      </c>
    </row>
    <row r="6" spans="1:8" ht="14.25" x14ac:dyDescent="0.2">
      <c r="A6" s="32">
        <v>5</v>
      </c>
      <c r="B6" s="33">
        <v>16</v>
      </c>
      <c r="C6" s="32">
        <v>3113</v>
      </c>
      <c r="D6" s="32">
        <v>185770.189664957</v>
      </c>
      <c r="E6" s="32">
        <v>152401.92407606801</v>
      </c>
      <c r="F6" s="32">
        <v>33368.265588888898</v>
      </c>
      <c r="G6" s="32">
        <v>152401.92407606801</v>
      </c>
      <c r="H6" s="32">
        <v>0.179621206443669</v>
      </c>
    </row>
    <row r="7" spans="1:8" ht="14.25" x14ac:dyDescent="0.2">
      <c r="A7" s="32">
        <v>6</v>
      </c>
      <c r="B7" s="33">
        <v>17</v>
      </c>
      <c r="C7" s="32">
        <v>18083</v>
      </c>
      <c r="D7" s="32">
        <v>271225.54609658098</v>
      </c>
      <c r="E7" s="32">
        <v>202897.50590940201</v>
      </c>
      <c r="F7" s="32">
        <v>68328.040187179504</v>
      </c>
      <c r="G7" s="32">
        <v>202897.50590940201</v>
      </c>
      <c r="H7" s="32">
        <v>0.25192332053724897</v>
      </c>
    </row>
    <row r="8" spans="1:8" ht="14.25" x14ac:dyDescent="0.2">
      <c r="A8" s="32">
        <v>7</v>
      </c>
      <c r="B8" s="33">
        <v>18</v>
      </c>
      <c r="C8" s="32">
        <v>35580</v>
      </c>
      <c r="D8" s="32">
        <v>133565.877095726</v>
      </c>
      <c r="E8" s="32">
        <v>108467.35451965799</v>
      </c>
      <c r="F8" s="32">
        <v>25098.522576068401</v>
      </c>
      <c r="G8" s="32">
        <v>108467.35451965799</v>
      </c>
      <c r="H8" s="32">
        <v>0.18791118751146499</v>
      </c>
    </row>
    <row r="9" spans="1:8" ht="14.25" x14ac:dyDescent="0.2">
      <c r="A9" s="32">
        <v>8</v>
      </c>
      <c r="B9" s="33">
        <v>19</v>
      </c>
      <c r="C9" s="32">
        <v>16050</v>
      </c>
      <c r="D9" s="32">
        <v>125355.92149401701</v>
      </c>
      <c r="E9" s="32">
        <v>99800.368235042697</v>
      </c>
      <c r="F9" s="32">
        <v>25555.5532589744</v>
      </c>
      <c r="G9" s="32">
        <v>99800.368235042697</v>
      </c>
      <c r="H9" s="32">
        <v>0.20386394957970999</v>
      </c>
    </row>
    <row r="10" spans="1:8" ht="14.25" x14ac:dyDescent="0.2">
      <c r="A10" s="32">
        <v>9</v>
      </c>
      <c r="B10" s="33">
        <v>21</v>
      </c>
      <c r="C10" s="32">
        <v>145528</v>
      </c>
      <c r="D10" s="32">
        <v>643108.73439999996</v>
      </c>
      <c r="E10" s="32">
        <v>615610.67599999998</v>
      </c>
      <c r="F10" s="32">
        <v>27498.058400000002</v>
      </c>
      <c r="G10" s="32">
        <v>615610.67599999998</v>
      </c>
      <c r="H10" s="32">
        <v>4.2758023533384003E-2</v>
      </c>
    </row>
    <row r="11" spans="1:8" ht="14.25" x14ac:dyDescent="0.2">
      <c r="A11" s="32">
        <v>10</v>
      </c>
      <c r="B11" s="33">
        <v>22</v>
      </c>
      <c r="C11" s="32">
        <v>51360</v>
      </c>
      <c r="D11" s="32">
        <v>487603.37906239298</v>
      </c>
      <c r="E11" s="32">
        <v>429785.47044444398</v>
      </c>
      <c r="F11" s="32">
        <v>57817.908617948699</v>
      </c>
      <c r="G11" s="32">
        <v>429785.47044444398</v>
      </c>
      <c r="H11" s="32">
        <v>0.118575693074823</v>
      </c>
    </row>
    <row r="12" spans="1:8" ht="14.25" x14ac:dyDescent="0.2">
      <c r="A12" s="32">
        <v>11</v>
      </c>
      <c r="B12" s="33">
        <v>23</v>
      </c>
      <c r="C12" s="32">
        <v>189759.18799999999</v>
      </c>
      <c r="D12" s="32">
        <v>1318556.3503324799</v>
      </c>
      <c r="E12" s="32">
        <v>1157282.06307265</v>
      </c>
      <c r="F12" s="32">
        <v>161274.287259829</v>
      </c>
      <c r="G12" s="32">
        <v>1157282.06307265</v>
      </c>
      <c r="H12" s="32">
        <v>0.122311258991065</v>
      </c>
    </row>
    <row r="13" spans="1:8" ht="14.25" x14ac:dyDescent="0.2">
      <c r="A13" s="32">
        <v>12</v>
      </c>
      <c r="B13" s="33">
        <v>24</v>
      </c>
      <c r="C13" s="32">
        <v>18522.416000000001</v>
      </c>
      <c r="D13" s="32">
        <v>831608.24897606799</v>
      </c>
      <c r="E13" s="32">
        <v>784145.29520854703</v>
      </c>
      <c r="F13" s="32">
        <v>47462.953767521401</v>
      </c>
      <c r="G13" s="32">
        <v>784145.29520854703</v>
      </c>
      <c r="H13" s="32">
        <v>5.7073692842706802E-2</v>
      </c>
    </row>
    <row r="14" spans="1:8" ht="14.25" x14ac:dyDescent="0.2">
      <c r="A14" s="32">
        <v>13</v>
      </c>
      <c r="B14" s="33">
        <v>25</v>
      </c>
      <c r="C14" s="32">
        <v>67343</v>
      </c>
      <c r="D14" s="32">
        <v>729680.5773</v>
      </c>
      <c r="E14" s="32">
        <v>667897.69330000004</v>
      </c>
      <c r="F14" s="32">
        <v>61782.883999999998</v>
      </c>
      <c r="G14" s="32">
        <v>667897.69330000004</v>
      </c>
      <c r="H14" s="32">
        <v>8.4671136826215201E-2</v>
      </c>
    </row>
    <row r="15" spans="1:8" ht="14.25" x14ac:dyDescent="0.2">
      <c r="A15" s="32">
        <v>14</v>
      </c>
      <c r="B15" s="33">
        <v>26</v>
      </c>
      <c r="C15" s="32">
        <v>50970</v>
      </c>
      <c r="D15" s="32">
        <v>271048.34370000003</v>
      </c>
      <c r="E15" s="32">
        <v>250368.2617</v>
      </c>
      <c r="F15" s="32">
        <v>20680.081999999999</v>
      </c>
      <c r="G15" s="32">
        <v>250368.2617</v>
      </c>
      <c r="H15" s="32">
        <v>7.6296655119534706E-2</v>
      </c>
    </row>
    <row r="16" spans="1:8" ht="14.25" x14ac:dyDescent="0.2">
      <c r="A16" s="32">
        <v>15</v>
      </c>
      <c r="B16" s="33">
        <v>27</v>
      </c>
      <c r="C16" s="32">
        <v>149464.201</v>
      </c>
      <c r="D16" s="32">
        <v>989908.88410000002</v>
      </c>
      <c r="E16" s="32">
        <v>858650.95259999996</v>
      </c>
      <c r="F16" s="32">
        <v>131257.93150000001</v>
      </c>
      <c r="G16" s="32">
        <v>858650.95259999996</v>
      </c>
      <c r="H16" s="32">
        <v>0.13259597282969801</v>
      </c>
    </row>
    <row r="17" spans="1:8" ht="14.25" x14ac:dyDescent="0.2">
      <c r="A17" s="32">
        <v>16</v>
      </c>
      <c r="B17" s="33">
        <v>29</v>
      </c>
      <c r="C17" s="32">
        <v>184669</v>
      </c>
      <c r="D17" s="32">
        <v>2285311.7273709401</v>
      </c>
      <c r="E17" s="32">
        <v>2084041.27024872</v>
      </c>
      <c r="F17" s="32">
        <v>201270.457122222</v>
      </c>
      <c r="G17" s="32">
        <v>2084041.27024872</v>
      </c>
      <c r="H17" s="32">
        <v>8.8071336050844606E-2</v>
      </c>
    </row>
    <row r="18" spans="1:8" ht="14.25" x14ac:dyDescent="0.2">
      <c r="A18" s="32">
        <v>17</v>
      </c>
      <c r="B18" s="33">
        <v>31</v>
      </c>
      <c r="C18" s="32">
        <v>26843.468000000001</v>
      </c>
      <c r="D18" s="32">
        <v>200323.289325777</v>
      </c>
      <c r="E18" s="32">
        <v>162469.74201004</v>
      </c>
      <c r="F18" s="32">
        <v>37853.547315737102</v>
      </c>
      <c r="G18" s="32">
        <v>162469.74201004</v>
      </c>
      <c r="H18" s="32">
        <v>0.18896228912344501</v>
      </c>
    </row>
    <row r="19" spans="1:8" ht="14.25" x14ac:dyDescent="0.2">
      <c r="A19" s="32">
        <v>18</v>
      </c>
      <c r="B19" s="33">
        <v>32</v>
      </c>
      <c r="C19" s="32">
        <v>10797.147999999999</v>
      </c>
      <c r="D19" s="32">
        <v>167645.88851419001</v>
      </c>
      <c r="E19" s="32">
        <v>155436.45021323499</v>
      </c>
      <c r="F19" s="32">
        <v>12209.4383009542</v>
      </c>
      <c r="G19" s="32">
        <v>155436.45021323499</v>
      </c>
      <c r="H19" s="32">
        <v>7.2828736864136295E-2</v>
      </c>
    </row>
    <row r="20" spans="1:8" ht="14.25" x14ac:dyDescent="0.2">
      <c r="A20" s="32">
        <v>19</v>
      </c>
      <c r="B20" s="33">
        <v>33</v>
      </c>
      <c r="C20" s="32">
        <v>40665.233999999997</v>
      </c>
      <c r="D20" s="32">
        <v>481751.04711160302</v>
      </c>
      <c r="E20" s="32">
        <v>376843.747941977</v>
      </c>
      <c r="F20" s="32">
        <v>104907.299169626</v>
      </c>
      <c r="G20" s="32">
        <v>376843.747941977</v>
      </c>
      <c r="H20" s="32">
        <v>0.21776247254388001</v>
      </c>
    </row>
    <row r="21" spans="1:8" ht="14.25" x14ac:dyDescent="0.2">
      <c r="A21" s="32">
        <v>20</v>
      </c>
      <c r="B21" s="33">
        <v>34</v>
      </c>
      <c r="C21" s="32">
        <v>37562.786</v>
      </c>
      <c r="D21" s="32">
        <v>198712.41478106799</v>
      </c>
      <c r="E21" s="32">
        <v>133725.22632385601</v>
      </c>
      <c r="F21" s="32">
        <v>64987.188457212003</v>
      </c>
      <c r="G21" s="32">
        <v>133725.22632385601</v>
      </c>
      <c r="H21" s="32">
        <v>0.32704141071815701</v>
      </c>
    </row>
    <row r="22" spans="1:8" ht="14.25" x14ac:dyDescent="0.2">
      <c r="A22" s="32">
        <v>21</v>
      </c>
      <c r="B22" s="33">
        <v>35</v>
      </c>
      <c r="C22" s="32">
        <v>28663.919999999998</v>
      </c>
      <c r="D22" s="32">
        <v>648779.863884071</v>
      </c>
      <c r="E22" s="32">
        <v>615205.48628318601</v>
      </c>
      <c r="F22" s="32">
        <v>33574.377600885004</v>
      </c>
      <c r="G22" s="32">
        <v>615205.48628318601</v>
      </c>
      <c r="H22" s="32">
        <v>5.1750030279737999E-2</v>
      </c>
    </row>
    <row r="23" spans="1:8" ht="14.25" x14ac:dyDescent="0.2">
      <c r="A23" s="32">
        <v>22</v>
      </c>
      <c r="B23" s="33">
        <v>36</v>
      </c>
      <c r="C23" s="32">
        <v>116105.766</v>
      </c>
      <c r="D23" s="32">
        <v>517982.31146991201</v>
      </c>
      <c r="E23" s="32">
        <v>432752.09646421601</v>
      </c>
      <c r="F23" s="32">
        <v>85230.215005695907</v>
      </c>
      <c r="G23" s="32">
        <v>432752.09646421601</v>
      </c>
      <c r="H23" s="32">
        <v>0.16454271336762999</v>
      </c>
    </row>
    <row r="24" spans="1:8" ht="14.25" x14ac:dyDescent="0.2">
      <c r="A24" s="32">
        <v>23</v>
      </c>
      <c r="B24" s="33">
        <v>37</v>
      </c>
      <c r="C24" s="32">
        <v>90520.081999999995</v>
      </c>
      <c r="D24" s="32">
        <v>892755.865641593</v>
      </c>
      <c r="E24" s="32">
        <v>823236.80918542098</v>
      </c>
      <c r="F24" s="32">
        <v>69519.056456171806</v>
      </c>
      <c r="G24" s="32">
        <v>823236.80918542098</v>
      </c>
      <c r="H24" s="32">
        <v>7.7870176082473402E-2</v>
      </c>
    </row>
    <row r="25" spans="1:8" ht="14.25" x14ac:dyDescent="0.2">
      <c r="A25" s="32">
        <v>24</v>
      </c>
      <c r="B25" s="33">
        <v>38</v>
      </c>
      <c r="C25" s="32">
        <v>135163.05499999999</v>
      </c>
      <c r="D25" s="32">
        <v>594378.48707256594</v>
      </c>
      <c r="E25" s="32">
        <v>556819.19990530994</v>
      </c>
      <c r="F25" s="32">
        <v>37559.287167256603</v>
      </c>
      <c r="G25" s="32">
        <v>556819.19990530994</v>
      </c>
      <c r="H25" s="32">
        <v>6.3190858996670096E-2</v>
      </c>
    </row>
    <row r="26" spans="1:8" ht="14.25" x14ac:dyDescent="0.2">
      <c r="A26" s="32">
        <v>25</v>
      </c>
      <c r="B26" s="33">
        <v>39</v>
      </c>
      <c r="C26" s="32">
        <v>78479.668999999994</v>
      </c>
      <c r="D26" s="32">
        <v>104548.04195997299</v>
      </c>
      <c r="E26" s="32">
        <v>75665.926310686904</v>
      </c>
      <c r="F26" s="32">
        <v>28882.115649285901</v>
      </c>
      <c r="G26" s="32">
        <v>75665.926310686904</v>
      </c>
      <c r="H26" s="32">
        <v>0.27625687777437002</v>
      </c>
    </row>
    <row r="27" spans="1:8" ht="14.25" x14ac:dyDescent="0.2">
      <c r="A27" s="32"/>
      <c r="B27" s="33">
        <v>40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</row>
    <row r="28" spans="1:8" ht="14.25" x14ac:dyDescent="0.2">
      <c r="A28" s="32">
        <v>26</v>
      </c>
      <c r="B28" s="33">
        <v>41</v>
      </c>
      <c r="C28" s="32">
        <v>1</v>
      </c>
      <c r="D28" s="32">
        <v>1</v>
      </c>
      <c r="E28" s="32">
        <v>1</v>
      </c>
      <c r="F28" s="32">
        <v>0</v>
      </c>
      <c r="G28" s="32">
        <v>1</v>
      </c>
      <c r="H28" s="32">
        <v>0</v>
      </c>
    </row>
    <row r="29" spans="1:8" ht="14.25" x14ac:dyDescent="0.2">
      <c r="A29" s="32">
        <v>27</v>
      </c>
      <c r="B29" s="33">
        <v>42</v>
      </c>
      <c r="C29" s="32">
        <v>5423.5029999999997</v>
      </c>
      <c r="D29" s="32">
        <v>90807.889299999995</v>
      </c>
      <c r="E29" s="32">
        <v>74070.281000000003</v>
      </c>
      <c r="F29" s="32">
        <v>16737.6083</v>
      </c>
      <c r="G29" s="32">
        <v>74070.281000000003</v>
      </c>
      <c r="H29" s="32">
        <v>0.18431887833780999</v>
      </c>
    </row>
    <row r="30" spans="1:8" ht="14.25" x14ac:dyDescent="0.2">
      <c r="A30" s="32">
        <v>28</v>
      </c>
      <c r="B30" s="33">
        <v>75</v>
      </c>
      <c r="C30" s="32">
        <v>325</v>
      </c>
      <c r="D30" s="32">
        <v>229020.51282051299</v>
      </c>
      <c r="E30" s="32">
        <v>218978.23931623899</v>
      </c>
      <c r="F30" s="32">
        <v>10042.2735042735</v>
      </c>
      <c r="G30" s="32">
        <v>218978.23931623899</v>
      </c>
      <c r="H30" s="32">
        <v>4.3848794942415503E-2</v>
      </c>
    </row>
    <row r="31" spans="1:8" ht="14.25" x14ac:dyDescent="0.2">
      <c r="A31" s="32">
        <v>29</v>
      </c>
      <c r="B31" s="33">
        <v>76</v>
      </c>
      <c r="C31" s="32">
        <v>2345</v>
      </c>
      <c r="D31" s="32">
        <v>413811.85085470101</v>
      </c>
      <c r="E31" s="32">
        <v>390869.183484615</v>
      </c>
      <c r="F31" s="32">
        <v>22942.667370085499</v>
      </c>
      <c r="G31" s="32">
        <v>390869.183484615</v>
      </c>
      <c r="H31" s="32">
        <v>5.5442267597457399E-2</v>
      </c>
    </row>
    <row r="32" spans="1:8" ht="14.25" x14ac:dyDescent="0.2">
      <c r="A32" s="32">
        <v>30</v>
      </c>
      <c r="B32" s="33">
        <v>99</v>
      </c>
      <c r="C32" s="32">
        <v>32</v>
      </c>
      <c r="D32" s="32">
        <v>15581.052870433399</v>
      </c>
      <c r="E32" s="32">
        <v>13765.9334392255</v>
      </c>
      <c r="F32" s="32">
        <v>1815.1194312079299</v>
      </c>
      <c r="G32" s="32">
        <v>13765.9334392255</v>
      </c>
      <c r="H32" s="32">
        <v>0.116495300176556</v>
      </c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3"/>
      <c r="D39" s="33"/>
      <c r="E39" s="33"/>
      <c r="F39" s="33"/>
      <c r="G39" s="33"/>
      <c r="H39" s="33"/>
    </row>
    <row r="40" spans="1:8" ht="14.25" x14ac:dyDescent="0.2">
      <c r="A40" s="32"/>
      <c r="B40" s="33"/>
      <c r="C40" s="33"/>
      <c r="D40" s="33"/>
      <c r="E40" s="33"/>
      <c r="F40" s="33"/>
      <c r="G40" s="33"/>
      <c r="H40" s="33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2"/>
      <c r="D43" s="32"/>
      <c r="E43" s="32"/>
      <c r="F43" s="32"/>
      <c r="G43" s="32"/>
      <c r="H43" s="32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2014-06-12T00:55:24Z</dcterms:modified>
</cp:coreProperties>
</file>