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s="1"/>
  <c r="L39" i="2" s="1"/>
  <c r="K39" i="2" l="1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<sst xmlns="http://schemas.openxmlformats.org/spreadsheetml/2006/main" count="116" uniqueCount="73">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</sst>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18015850.0077</v>
      </c>
      <c r="F3" s="25">
        <f>RA!I7</f>
        <v>2045364.2938000001</v>
      </c>
      <c r="G3" s="16">
        <f>E3-F3</f>
        <v>15970485.7139</v>
      </c>
      <c r="H3" s="27">
        <f>RA!J7</f>
        <v>11.3531378920551</v>
      </c>
      <c r="I3" s="20">
        <f>SUM(I4:I40)</f>
        <v>18015854.302955728</v>
      </c>
      <c r="J3" s="21">
        <f>SUM(J4:J40)</f>
        <v>15970485.581391491</v>
      </c>
      <c r="K3" s="22">
        <f>E3-I3</f>
        <v>-4.2952557280659676</v>
      </c>
      <c r="L3" s="22">
        <f>G3-J3</f>
        <v>0.13250850886106491</v>
      </c>
    </row>
    <row r="4" spans="1:12" x14ac:dyDescent="0.15">
      <c r="A4" s="39">
        <f>RA!A8</f>
        <v>41805</v>
      </c>
      <c r="B4" s="12">
        <v>12</v>
      </c>
      <c r="C4" s="36" t="s">
        <v>6</v>
      </c>
      <c r="D4" s="36"/>
      <c r="E4" s="15">
        <f>VLOOKUP(C4,RA!B8:D39,3,0)</f>
        <v>728467.02529999998</v>
      </c>
      <c r="F4" s="25">
        <f>VLOOKUP(C4,RA!B8:I43,8,0)</f>
        <v>163638.93309999999</v>
      </c>
      <c r="G4" s="16">
        <f t="shared" ref="G4:G40" si="0">E4-F4</f>
        <v>564828.09219999996</v>
      </c>
      <c r="H4" s="27">
        <f>RA!J8</f>
        <v>22.4634647028271</v>
      </c>
      <c r="I4" s="20">
        <f>VLOOKUP(B4,RMS!B:D,3,FALSE)</f>
        <v>728467.70402905997</v>
      </c>
      <c r="J4" s="21">
        <f>VLOOKUP(B4,RMS!B:E,4,FALSE)</f>
        <v>564828.09874871804</v>
      </c>
      <c r="K4" s="22">
        <f t="shared" ref="K4:K40" si="1">E4-I4</f>
        <v>-0.67872905998956412</v>
      </c>
      <c r="L4" s="22">
        <f t="shared" ref="L4:L40" si="2">G4-J4</f>
        <v>-6.5487180836498737E-3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111790.07739999999</v>
      </c>
      <c r="F5" s="25">
        <f>VLOOKUP(C5,RA!B9:I44,8,0)</f>
        <v>24938.356899999999</v>
      </c>
      <c r="G5" s="16">
        <f t="shared" si="0"/>
        <v>86851.720499999996</v>
      </c>
      <c r="H5" s="27">
        <f>RA!J9</f>
        <v>22.308202552510298</v>
      </c>
      <c r="I5" s="20">
        <f>VLOOKUP(B5,RMS!B:D,3,FALSE)</f>
        <v>111790.104528069</v>
      </c>
      <c r="J5" s="21">
        <f>VLOOKUP(B5,RMS!B:E,4,FALSE)</f>
        <v>86851.725527410905</v>
      </c>
      <c r="K5" s="22">
        <f t="shared" si="1"/>
        <v>-2.7128069006721489E-2</v>
      </c>
      <c r="L5" s="22">
        <f t="shared" si="2"/>
        <v>-5.0274109089514241E-3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172243.8088</v>
      </c>
      <c r="F6" s="25">
        <f>VLOOKUP(C6,RA!B10:I45,8,0)</f>
        <v>48303.908100000001</v>
      </c>
      <c r="G6" s="16">
        <f t="shared" si="0"/>
        <v>123939.9007</v>
      </c>
      <c r="H6" s="27">
        <f>RA!J10</f>
        <v>28.0439154455112</v>
      </c>
      <c r="I6" s="20">
        <f>VLOOKUP(B6,RMS!B:D,3,FALSE)</f>
        <v>172246.23215128199</v>
      </c>
      <c r="J6" s="21">
        <f>VLOOKUP(B6,RMS!B:E,4,FALSE)</f>
        <v>123939.90195641</v>
      </c>
      <c r="K6" s="22">
        <f t="shared" si="1"/>
        <v>-2.423351281991927</v>
      </c>
      <c r="L6" s="22">
        <f t="shared" si="2"/>
        <v>-1.256410003406927E-3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89156.760899999994</v>
      </c>
      <c r="F7" s="25">
        <f>VLOOKUP(C7,RA!B11:I46,8,0)</f>
        <v>11643.873900000001</v>
      </c>
      <c r="G7" s="16">
        <f t="shared" si="0"/>
        <v>77512.886999999988</v>
      </c>
      <c r="H7" s="27">
        <f>RA!J11</f>
        <v>13.060001039136001</v>
      </c>
      <c r="I7" s="20">
        <f>VLOOKUP(B7,RMS!B:D,3,FALSE)</f>
        <v>89156.805364102605</v>
      </c>
      <c r="J7" s="21">
        <f>VLOOKUP(B7,RMS!B:E,4,FALSE)</f>
        <v>77512.887240170894</v>
      </c>
      <c r="K7" s="22">
        <f t="shared" si="1"/>
        <v>-4.4464102611527778E-2</v>
      </c>
      <c r="L7" s="22">
        <f t="shared" si="2"/>
        <v>-2.4017090618144721E-4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317069.4142</v>
      </c>
      <c r="F8" s="25">
        <f>VLOOKUP(C8,RA!B12:I47,8,0)</f>
        <v>55375.282299999999</v>
      </c>
      <c r="G8" s="16">
        <f t="shared" si="0"/>
        <v>261694.13190000001</v>
      </c>
      <c r="H8" s="27">
        <f>RA!J12</f>
        <v>17.464719023661701</v>
      </c>
      <c r="I8" s="20">
        <f>VLOOKUP(B8,RMS!B:D,3,FALSE)</f>
        <v>317069.413076923</v>
      </c>
      <c r="J8" s="21">
        <f>VLOOKUP(B8,RMS!B:E,4,FALSE)</f>
        <v>261694.131652991</v>
      </c>
      <c r="K8" s="22">
        <f t="shared" si="1"/>
        <v>1.1230770032852888E-3</v>
      </c>
      <c r="L8" s="22">
        <f t="shared" si="2"/>
        <v>2.470090112183243E-4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453062.07949999999</v>
      </c>
      <c r="F9" s="25">
        <f>VLOOKUP(C9,RA!B13:I48,8,0)</f>
        <v>79530.795299999998</v>
      </c>
      <c r="G9" s="16">
        <f t="shared" si="0"/>
        <v>373531.28419999999</v>
      </c>
      <c r="H9" s="27">
        <f>RA!J13</f>
        <v>17.5540613303524</v>
      </c>
      <c r="I9" s="20">
        <f>VLOOKUP(B9,RMS!B:D,3,FALSE)</f>
        <v>453062.27595470101</v>
      </c>
      <c r="J9" s="21">
        <f>VLOOKUP(B9,RMS!B:E,4,FALSE)</f>
        <v>373531.28352478601</v>
      </c>
      <c r="K9" s="22">
        <f t="shared" si="1"/>
        <v>-0.19645470101386309</v>
      </c>
      <c r="L9" s="22">
        <f t="shared" si="2"/>
        <v>6.7521398887038231E-4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229468.6348</v>
      </c>
      <c r="F10" s="25">
        <f>VLOOKUP(C10,RA!B14:I49,8,0)</f>
        <v>35146.655700000003</v>
      </c>
      <c r="G10" s="16">
        <f t="shared" si="0"/>
        <v>194321.9791</v>
      </c>
      <c r="H10" s="27">
        <f>RA!J14</f>
        <v>15.3165402019466</v>
      </c>
      <c r="I10" s="20">
        <f>VLOOKUP(B10,RMS!B:D,3,FALSE)</f>
        <v>229468.62543333301</v>
      </c>
      <c r="J10" s="21">
        <f>VLOOKUP(B10,RMS!B:E,4,FALSE)</f>
        <v>194321.976894872</v>
      </c>
      <c r="K10" s="22">
        <f t="shared" si="1"/>
        <v>9.3666669854428619E-3</v>
      </c>
      <c r="L10" s="22">
        <f t="shared" si="2"/>
        <v>2.2051279956940562E-3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201835.35860000001</v>
      </c>
      <c r="F11" s="25">
        <f>VLOOKUP(C11,RA!B15:I50,8,0)</f>
        <v>35113.1394</v>
      </c>
      <c r="G11" s="16">
        <f t="shared" si="0"/>
        <v>166722.21919999999</v>
      </c>
      <c r="H11" s="27">
        <f>RA!J15</f>
        <v>17.396921750260699</v>
      </c>
      <c r="I11" s="20">
        <f>VLOOKUP(B11,RMS!B:D,3,FALSE)</f>
        <v>201835.46305299099</v>
      </c>
      <c r="J11" s="21">
        <f>VLOOKUP(B11,RMS!B:E,4,FALSE)</f>
        <v>166722.21968034201</v>
      </c>
      <c r="K11" s="22">
        <f t="shared" si="1"/>
        <v>-0.10445299098500982</v>
      </c>
      <c r="L11" s="22">
        <f t="shared" si="2"/>
        <v>-4.8034201608970761E-4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1018792.177</v>
      </c>
      <c r="F12" s="25">
        <f>VLOOKUP(C12,RA!B16:I51,8,0)</f>
        <v>25728.347699999998</v>
      </c>
      <c r="G12" s="16">
        <f t="shared" si="0"/>
        <v>993063.82929999998</v>
      </c>
      <c r="H12" s="27">
        <f>RA!J16</f>
        <v>2.5253774303373002</v>
      </c>
      <c r="I12" s="20">
        <f>VLOOKUP(B12,RMS!B:D,3,FALSE)</f>
        <v>1018792.0577</v>
      </c>
      <c r="J12" s="21">
        <f>VLOOKUP(B12,RMS!B:E,4,FALSE)</f>
        <v>993063.82929999998</v>
      </c>
      <c r="K12" s="22">
        <f t="shared" si="1"/>
        <v>0.11930000002030283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565928.7879</v>
      </c>
      <c r="F13" s="25">
        <f>VLOOKUP(C13,RA!B17:I52,8,0)</f>
        <v>65504.592600000004</v>
      </c>
      <c r="G13" s="16">
        <f t="shared" si="0"/>
        <v>500424.19530000002</v>
      </c>
      <c r="H13" s="27">
        <f>RA!J17</f>
        <v>11.574705864154501</v>
      </c>
      <c r="I13" s="20">
        <f>VLOOKUP(B13,RMS!B:D,3,FALSE)</f>
        <v>565928.84440854704</v>
      </c>
      <c r="J13" s="21">
        <f>VLOOKUP(B13,RMS!B:E,4,FALSE)</f>
        <v>500424.19519059802</v>
      </c>
      <c r="K13" s="22">
        <f t="shared" si="1"/>
        <v>-5.6508547044359148E-2</v>
      </c>
      <c r="L13" s="22">
        <f t="shared" si="2"/>
        <v>1.0940199717879295E-4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1825296.311</v>
      </c>
      <c r="F14" s="25">
        <f>VLOOKUP(C14,RA!B18:I53,8,0)</f>
        <v>228779.4614</v>
      </c>
      <c r="G14" s="16">
        <f t="shared" si="0"/>
        <v>1596516.8496000001</v>
      </c>
      <c r="H14" s="27">
        <f>RA!J18</f>
        <v>12.533825879188999</v>
      </c>
      <c r="I14" s="20">
        <f>VLOOKUP(B14,RMS!B:D,3,FALSE)</f>
        <v>1825296.62980342</v>
      </c>
      <c r="J14" s="21">
        <f>VLOOKUP(B14,RMS!B:E,4,FALSE)</f>
        <v>1596516.64356838</v>
      </c>
      <c r="K14" s="22">
        <f t="shared" si="1"/>
        <v>-0.31880342005752027</v>
      </c>
      <c r="L14" s="22">
        <f t="shared" si="2"/>
        <v>0.20603162003681064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479954.3725</v>
      </c>
      <c r="F15" s="25">
        <f>VLOOKUP(C15,RA!B19:I54,8,0)</f>
        <v>61111.534599999999</v>
      </c>
      <c r="G15" s="16">
        <f t="shared" si="0"/>
        <v>418842.83789999998</v>
      </c>
      <c r="H15" s="27">
        <f>RA!J19</f>
        <v>12.7327800519205</v>
      </c>
      <c r="I15" s="20">
        <f>VLOOKUP(B15,RMS!B:D,3,FALSE)</f>
        <v>479954.38464017102</v>
      </c>
      <c r="J15" s="21">
        <f>VLOOKUP(B15,RMS!B:E,4,FALSE)</f>
        <v>418842.83816410298</v>
      </c>
      <c r="K15" s="22">
        <f t="shared" si="1"/>
        <v>-1.2140171020291746E-2</v>
      </c>
      <c r="L15" s="22">
        <f t="shared" si="2"/>
        <v>-2.6410300051793456E-4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888554.80390000006</v>
      </c>
      <c r="F16" s="25">
        <f>VLOOKUP(C16,RA!B20:I55,8,0)</f>
        <v>72759.846300000005</v>
      </c>
      <c r="G16" s="16">
        <f t="shared" si="0"/>
        <v>815794.95760000008</v>
      </c>
      <c r="H16" s="27">
        <f>RA!J20</f>
        <v>8.1885603432276994</v>
      </c>
      <c r="I16" s="20">
        <f>VLOOKUP(B16,RMS!B:D,3,FALSE)</f>
        <v>888554.87300000002</v>
      </c>
      <c r="J16" s="21">
        <f>VLOOKUP(B16,RMS!B:E,4,FALSE)</f>
        <v>815794.95759999997</v>
      </c>
      <c r="K16" s="22">
        <f t="shared" si="1"/>
        <v>-6.9099999964237213E-2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352646.58720000001</v>
      </c>
      <c r="F17" s="25">
        <f>VLOOKUP(C17,RA!B21:I56,8,0)</f>
        <v>39230.448799999998</v>
      </c>
      <c r="G17" s="16">
        <f t="shared" si="0"/>
        <v>313416.1384</v>
      </c>
      <c r="H17" s="27">
        <f>RA!J21</f>
        <v>11.124579174716599</v>
      </c>
      <c r="I17" s="20">
        <f>VLOOKUP(B17,RMS!B:D,3,FALSE)</f>
        <v>352646.37985406601</v>
      </c>
      <c r="J17" s="21">
        <f>VLOOKUP(B17,RMS!B:E,4,FALSE)</f>
        <v>313416.13824054901</v>
      </c>
      <c r="K17" s="22">
        <f t="shared" si="1"/>
        <v>0.20734593400266021</v>
      </c>
      <c r="L17" s="22">
        <f t="shared" si="2"/>
        <v>1.594509813003242E-4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1412448.7204</v>
      </c>
      <c r="F18" s="25">
        <f>VLOOKUP(C18,RA!B22:I57,8,0)</f>
        <v>183250.81080000001</v>
      </c>
      <c r="G18" s="16">
        <f t="shared" si="0"/>
        <v>1229197.9095999999</v>
      </c>
      <c r="H18" s="27">
        <f>RA!J22</f>
        <v>12.973979738401001</v>
      </c>
      <c r="I18" s="20">
        <f>VLOOKUP(B18,RMS!B:D,3,FALSE)</f>
        <v>1412448.60593333</v>
      </c>
      <c r="J18" s="21">
        <f>VLOOKUP(B18,RMS!B:E,4,FALSE)</f>
        <v>1229197.9103000001</v>
      </c>
      <c r="K18" s="22">
        <f t="shared" si="1"/>
        <v>0.11446666996926069</v>
      </c>
      <c r="L18" s="22">
        <f t="shared" si="2"/>
        <v>-7.0000020787119865E-4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3039059.5827000001</v>
      </c>
      <c r="F19" s="25">
        <f>VLOOKUP(C19,RA!B23:I58,8,0)</f>
        <v>255271.33919999999</v>
      </c>
      <c r="G19" s="16">
        <f t="shared" si="0"/>
        <v>2783788.2435000003</v>
      </c>
      <c r="H19" s="27">
        <f>RA!J23</f>
        <v>8.3996819494143899</v>
      </c>
      <c r="I19" s="20">
        <f>VLOOKUP(B19,RMS!B:D,3,FALSE)</f>
        <v>3039060.6530017098</v>
      </c>
      <c r="J19" s="21">
        <f>VLOOKUP(B19,RMS!B:E,4,FALSE)</f>
        <v>2783788.2853487199</v>
      </c>
      <c r="K19" s="22">
        <f t="shared" si="1"/>
        <v>-1.0703017096966505</v>
      </c>
      <c r="L19" s="22">
        <f t="shared" si="2"/>
        <v>-4.1848719585686922E-2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283957.49440000003</v>
      </c>
      <c r="F20" s="25">
        <f>VLOOKUP(C20,RA!B24:I59,8,0)</f>
        <v>51586.285199999998</v>
      </c>
      <c r="G20" s="16">
        <f t="shared" si="0"/>
        <v>232371.20920000004</v>
      </c>
      <c r="H20" s="27">
        <f>RA!J24</f>
        <v>18.166903926589899</v>
      </c>
      <c r="I20" s="20">
        <f>VLOOKUP(B20,RMS!B:D,3,FALSE)</f>
        <v>283957.49929686898</v>
      </c>
      <c r="J20" s="21">
        <f>VLOOKUP(B20,RMS!B:E,4,FALSE)</f>
        <v>232371.19563675401</v>
      </c>
      <c r="K20" s="22">
        <f t="shared" si="1"/>
        <v>-4.8968689516186714E-3</v>
      </c>
      <c r="L20" s="22">
        <f t="shared" si="2"/>
        <v>1.3563246029661968E-2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244336.4926</v>
      </c>
      <c r="F21" s="25">
        <f>VLOOKUP(C21,RA!B25:I60,8,0)</f>
        <v>17238.315999999999</v>
      </c>
      <c r="G21" s="16">
        <f t="shared" si="0"/>
        <v>227098.17660000001</v>
      </c>
      <c r="H21" s="27">
        <f>RA!J25</f>
        <v>7.0551540691142796</v>
      </c>
      <c r="I21" s="20">
        <f>VLOOKUP(B21,RMS!B:D,3,FALSE)</f>
        <v>244336.49493756899</v>
      </c>
      <c r="J21" s="21">
        <f>VLOOKUP(B21,RMS!B:E,4,FALSE)</f>
        <v>227098.17306568701</v>
      </c>
      <c r="K21" s="22">
        <f t="shared" si="1"/>
        <v>-2.3375689925160259E-3</v>
      </c>
      <c r="L21" s="22">
        <f t="shared" si="2"/>
        <v>3.5343130002729595E-3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638146.82310000004</v>
      </c>
      <c r="F22" s="25">
        <f>VLOOKUP(C22,RA!B26:I61,8,0)</f>
        <v>136966.10200000001</v>
      </c>
      <c r="G22" s="16">
        <f t="shared" si="0"/>
        <v>501180.72110000002</v>
      </c>
      <c r="H22" s="27">
        <f>RA!J26</f>
        <v>21.4631017568408</v>
      </c>
      <c r="I22" s="20">
        <f>VLOOKUP(B22,RMS!B:D,3,FALSE)</f>
        <v>638146.807730678</v>
      </c>
      <c r="J22" s="21">
        <f>VLOOKUP(B22,RMS!B:E,4,FALSE)</f>
        <v>501180.82953880401</v>
      </c>
      <c r="K22" s="22">
        <f t="shared" si="1"/>
        <v>1.5369322034530342E-2</v>
      </c>
      <c r="L22" s="22">
        <f t="shared" si="2"/>
        <v>-0.10843880398897454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249563.93640000001</v>
      </c>
      <c r="F23" s="25">
        <f>VLOOKUP(C23,RA!B27:I62,8,0)</f>
        <v>79993.428499999995</v>
      </c>
      <c r="G23" s="16">
        <f t="shared" si="0"/>
        <v>169570.50790000003</v>
      </c>
      <c r="H23" s="27">
        <f>RA!J27</f>
        <v>32.053280475503797</v>
      </c>
      <c r="I23" s="20">
        <f>VLOOKUP(B23,RMS!B:D,3,FALSE)</f>
        <v>249563.98149012899</v>
      </c>
      <c r="J23" s="21">
        <f>VLOOKUP(B23,RMS!B:E,4,FALSE)</f>
        <v>169570.512746719</v>
      </c>
      <c r="K23" s="22">
        <f t="shared" si="1"/>
        <v>-4.5090128987794742E-2</v>
      </c>
      <c r="L23" s="22">
        <f t="shared" si="2"/>
        <v>-4.8467189772054553E-3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820621.56319999998</v>
      </c>
      <c r="F24" s="25">
        <f>VLOOKUP(C24,RA!B28:I63,8,0)</f>
        <v>50325.074200000003</v>
      </c>
      <c r="G24" s="16">
        <f t="shared" si="0"/>
        <v>770296.48899999994</v>
      </c>
      <c r="H24" s="27">
        <f>RA!J28</f>
        <v>6.1325556696022199</v>
      </c>
      <c r="I24" s="20">
        <f>VLOOKUP(B24,RMS!B:D,3,FALSE)</f>
        <v>820621.56288407103</v>
      </c>
      <c r="J24" s="21">
        <f>VLOOKUP(B24,RMS!B:E,4,FALSE)</f>
        <v>770296.48254867306</v>
      </c>
      <c r="K24" s="22">
        <f t="shared" si="1"/>
        <v>3.1592894811183214E-4</v>
      </c>
      <c r="L24" s="22">
        <f t="shared" si="2"/>
        <v>6.4513268880546093E-3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615394.16139999998</v>
      </c>
      <c r="F25" s="25">
        <f>VLOOKUP(C25,RA!B29:I64,8,0)</f>
        <v>77430.755900000004</v>
      </c>
      <c r="G25" s="16">
        <f t="shared" si="0"/>
        <v>537963.40549999999</v>
      </c>
      <c r="H25" s="27">
        <f>RA!J29</f>
        <v>12.5823026536111</v>
      </c>
      <c r="I25" s="20">
        <f>VLOOKUP(B25,RMS!B:D,3,FALSE)</f>
        <v>615394.16082743404</v>
      </c>
      <c r="J25" s="21">
        <f>VLOOKUP(B25,RMS!B:E,4,FALSE)</f>
        <v>537963.40647213405</v>
      </c>
      <c r="K25" s="22">
        <f t="shared" si="1"/>
        <v>5.7256594300270081E-4</v>
      </c>
      <c r="L25" s="22">
        <f t="shared" si="2"/>
        <v>-9.721340611577034E-4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1053565.6039</v>
      </c>
      <c r="F26" s="25">
        <f>VLOOKUP(C26,RA!B30:I65,8,0)</f>
        <v>100677.89539999999</v>
      </c>
      <c r="G26" s="16">
        <f t="shared" si="0"/>
        <v>952887.70849999995</v>
      </c>
      <c r="H26" s="27">
        <f>RA!J30</f>
        <v>9.5559208678908192</v>
      </c>
      <c r="I26" s="20">
        <f>VLOOKUP(B26,RMS!B:D,3,FALSE)</f>
        <v>1053565.5979150401</v>
      </c>
      <c r="J26" s="21">
        <f>VLOOKUP(B26,RMS!B:E,4,FALSE)</f>
        <v>952887.71577958704</v>
      </c>
      <c r="K26" s="22">
        <f t="shared" si="1"/>
        <v>5.9849598910659552E-3</v>
      </c>
      <c r="L26" s="22">
        <f t="shared" si="2"/>
        <v>-7.2795870946720243E-3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873608.83750000002</v>
      </c>
      <c r="F27" s="25">
        <f>VLOOKUP(C27,RA!B31:I66,8,0)</f>
        <v>30098.412</v>
      </c>
      <c r="G27" s="16">
        <f t="shared" si="0"/>
        <v>843510.42550000001</v>
      </c>
      <c r="H27" s="27">
        <f>RA!J31</f>
        <v>3.44529619069931</v>
      </c>
      <c r="I27" s="20">
        <f>VLOOKUP(B27,RMS!B:D,3,FALSE)</f>
        <v>873608.71314513299</v>
      </c>
      <c r="J27" s="21">
        <f>VLOOKUP(B27,RMS!B:E,4,FALSE)</f>
        <v>843510.37371061905</v>
      </c>
      <c r="K27" s="22">
        <f t="shared" si="1"/>
        <v>0.12435486703179777</v>
      </c>
      <c r="L27" s="22">
        <f t="shared" si="2"/>
        <v>5.1789380959235132E-2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138081.8658</v>
      </c>
      <c r="F28" s="25">
        <f>VLOOKUP(C28,RA!B32:I67,8,0)</f>
        <v>36770.492899999997</v>
      </c>
      <c r="G28" s="16">
        <f t="shared" si="0"/>
        <v>101311.3729</v>
      </c>
      <c r="H28" s="27">
        <f>RA!J32</f>
        <v>26.6294872878231</v>
      </c>
      <c r="I28" s="20">
        <f>VLOOKUP(B28,RMS!B:D,3,FALSE)</f>
        <v>138081.71222730499</v>
      </c>
      <c r="J28" s="21">
        <f>VLOOKUP(B28,RMS!B:E,4,FALSE)</f>
        <v>101311.35973209</v>
      </c>
      <c r="K28" s="22">
        <f t="shared" si="1"/>
        <v>0.15357269500964321</v>
      </c>
      <c r="L28" s="22">
        <f t="shared" si="2"/>
        <v>1.3167910001357086E-2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138190.76680000001</v>
      </c>
      <c r="F31" s="25">
        <f>VLOOKUP(C31,RA!B35:I70,8,0)</f>
        <v>14472.8444</v>
      </c>
      <c r="G31" s="16">
        <f t="shared" si="0"/>
        <v>123717.92240000001</v>
      </c>
      <c r="H31" s="27">
        <f>RA!J35</f>
        <v>10.473090739084</v>
      </c>
      <c r="I31" s="20">
        <f>VLOOKUP(B31,RMS!B:D,3,FALSE)</f>
        <v>138190.7665</v>
      </c>
      <c r="J31" s="21">
        <f>VLOOKUP(B31,RMS!B:E,4,FALSE)</f>
        <v>123717.91499999999</v>
      </c>
      <c r="K31" s="22">
        <f t="shared" si="1"/>
        <v>3.0000001424923539E-4</v>
      </c>
      <c r="L31" s="22">
        <f t="shared" si="2"/>
        <v>7.4000000167870894E-3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271688.03499999997</v>
      </c>
      <c r="F35" s="25">
        <f>VLOOKUP(C35,RA!B8:I74,8,0)</f>
        <v>15010.8887</v>
      </c>
      <c r="G35" s="16">
        <f t="shared" si="0"/>
        <v>256677.14629999996</v>
      </c>
      <c r="H35" s="27">
        <f>RA!J39</f>
        <v>5.52504592261488</v>
      </c>
      <c r="I35" s="20">
        <f>VLOOKUP(B35,RMS!B:D,3,FALSE)</f>
        <v>271688.03418803401</v>
      </c>
      <c r="J35" s="21">
        <f>VLOOKUP(B35,RMS!B:E,4,FALSE)</f>
        <v>256677.14529914499</v>
      </c>
      <c r="K35" s="22">
        <f t="shared" si="1"/>
        <v>8.1196596147492528E-4</v>
      </c>
      <c r="L35" s="22">
        <f t="shared" si="2"/>
        <v>1.0008549725171179E-3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798866.78289999999</v>
      </c>
      <c r="F36" s="25">
        <f>VLOOKUP(C36,RA!B8:I75,8,0)</f>
        <v>49076.419199999997</v>
      </c>
      <c r="G36" s="16">
        <f t="shared" si="0"/>
        <v>749790.36369999999</v>
      </c>
      <c r="H36" s="27">
        <f>RA!J40</f>
        <v>6.1432544512422496</v>
      </c>
      <c r="I36" s="20">
        <f>VLOOKUP(B36,RMS!B:D,3,FALSE)</f>
        <v>798866.77722991502</v>
      </c>
      <c r="J36" s="21">
        <f>VLOOKUP(B36,RMS!B:E,4,FALSE)</f>
        <v>749790.35964102601</v>
      </c>
      <c r="K36" s="22">
        <f t="shared" si="1"/>
        <v>5.6700849672779441E-3</v>
      </c>
      <c r="L36" s="22">
        <f t="shared" si="2"/>
        <v>4.0589739801362157E-3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4053.1426000000001</v>
      </c>
      <c r="F40" s="25">
        <f>VLOOKUP(C40,RA!B8:I78,8,0)</f>
        <v>390.05329999999998</v>
      </c>
      <c r="G40" s="16">
        <f t="shared" si="0"/>
        <v>3663.0893000000001</v>
      </c>
      <c r="H40" s="27">
        <f>RA!J43</f>
        <v>0</v>
      </c>
      <c r="I40" s="20">
        <f>VLOOKUP(B40,RMS!B:D,3,FALSE)</f>
        <v>4053.1426518417702</v>
      </c>
      <c r="J40" s="21">
        <f>VLOOKUP(B40,RMS!B:E,4,FALSE)</f>
        <v>3663.0892822025598</v>
      </c>
      <c r="K40" s="22">
        <f t="shared" si="1"/>
        <v>-5.1841770073224325E-5</v>
      </c>
      <c r="L40" s="22">
        <f t="shared" si="2"/>
        <v>1.7797440250433283E-5</v>
      </c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4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4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5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3"/>
      <c r="W4" s="44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5" t="s">
        <v>4</v>
      </c>
      <c r="C6" s="46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7" t="s">
        <v>5</v>
      </c>
      <c r="B7" s="48"/>
      <c r="C7" s="49"/>
      <c r="D7" s="63">
        <v>18015850.0077</v>
      </c>
      <c r="E7" s="63">
        <v>31724932</v>
      </c>
      <c r="F7" s="64">
        <v>56.787670995480802</v>
      </c>
      <c r="G7" s="63">
        <v>16020690.7029</v>
      </c>
      <c r="H7" s="64">
        <v>12.453640993386401</v>
      </c>
      <c r="I7" s="63">
        <v>2045364.2938000001</v>
      </c>
      <c r="J7" s="64">
        <v>11.3531378920551</v>
      </c>
      <c r="K7" s="63">
        <v>1432788.7242999999</v>
      </c>
      <c r="L7" s="64">
        <v>8.9433642460911003</v>
      </c>
      <c r="M7" s="64">
        <v>0.42754075259719798</v>
      </c>
      <c r="N7" s="63">
        <v>269699772.3908</v>
      </c>
      <c r="O7" s="63">
        <v>3436356444.1385002</v>
      </c>
      <c r="P7" s="63">
        <v>1039583</v>
      </c>
      <c r="Q7" s="63">
        <v>1042844</v>
      </c>
      <c r="R7" s="64">
        <v>-0.312702571046097</v>
      </c>
      <c r="S7" s="63">
        <v>17.329881315585201</v>
      </c>
      <c r="T7" s="63">
        <v>16.974307729344002</v>
      </c>
      <c r="U7" s="65">
        <v>2.0517946993753098</v>
      </c>
      <c r="V7" s="53"/>
      <c r="W7" s="53"/>
    </row>
    <row r="8" spans="1:23" ht="14.25" thickBot="1" x14ac:dyDescent="0.2">
      <c r="A8" s="50">
        <v>41805</v>
      </c>
      <c r="B8" s="40" t="s">
        <v>6</v>
      </c>
      <c r="C8" s="41"/>
      <c r="D8" s="66">
        <v>728467.02529999998</v>
      </c>
      <c r="E8" s="66">
        <v>666147</v>
      </c>
      <c r="F8" s="67">
        <v>109.355296248426</v>
      </c>
      <c r="G8" s="66">
        <v>534090.35149999999</v>
      </c>
      <c r="H8" s="67">
        <v>36.393968408920003</v>
      </c>
      <c r="I8" s="66">
        <v>163638.93309999999</v>
      </c>
      <c r="J8" s="67">
        <v>22.4634647028271</v>
      </c>
      <c r="K8" s="66">
        <v>93130.345600000001</v>
      </c>
      <c r="L8" s="67">
        <v>17.4371892954895</v>
      </c>
      <c r="M8" s="67">
        <v>0.75709573550642995</v>
      </c>
      <c r="N8" s="66">
        <v>9014144.7928999998</v>
      </c>
      <c r="O8" s="66">
        <v>131589412.2612</v>
      </c>
      <c r="P8" s="66">
        <v>28712</v>
      </c>
      <c r="Q8" s="66">
        <v>29073</v>
      </c>
      <c r="R8" s="67">
        <v>-1.2417019227461901</v>
      </c>
      <c r="S8" s="66">
        <v>25.371518016857099</v>
      </c>
      <c r="T8" s="66">
        <v>21.647081257524199</v>
      </c>
      <c r="U8" s="68">
        <v>14.679597637233799</v>
      </c>
      <c r="V8" s="53"/>
      <c r="W8" s="53"/>
    </row>
    <row r="9" spans="1:23" ht="12" customHeight="1" thickBot="1" x14ac:dyDescent="0.2">
      <c r="A9" s="51"/>
      <c r="B9" s="40" t="s">
        <v>7</v>
      </c>
      <c r="C9" s="41"/>
      <c r="D9" s="66">
        <v>111790.07739999999</v>
      </c>
      <c r="E9" s="66">
        <v>180850</v>
      </c>
      <c r="F9" s="67">
        <v>61.8137005252972</v>
      </c>
      <c r="G9" s="66">
        <v>106373.8768</v>
      </c>
      <c r="H9" s="67">
        <v>5.0916641970127001</v>
      </c>
      <c r="I9" s="66">
        <v>24938.356899999999</v>
      </c>
      <c r="J9" s="67">
        <v>22.308202552510298</v>
      </c>
      <c r="K9" s="66">
        <v>22605.725900000001</v>
      </c>
      <c r="L9" s="67">
        <v>21.2512005579174</v>
      </c>
      <c r="M9" s="67">
        <v>0.103187617611518</v>
      </c>
      <c r="N9" s="66">
        <v>1557056.4495999999</v>
      </c>
      <c r="O9" s="66">
        <v>22139059.442200001</v>
      </c>
      <c r="P9" s="66">
        <v>6672</v>
      </c>
      <c r="Q9" s="66">
        <v>6921</v>
      </c>
      <c r="R9" s="67">
        <v>-3.5977459904638098</v>
      </c>
      <c r="S9" s="66">
        <v>16.755107523980801</v>
      </c>
      <c r="T9" s="66">
        <v>17.5894115879208</v>
      </c>
      <c r="U9" s="68">
        <v>-4.97940143174793</v>
      </c>
      <c r="V9" s="53"/>
      <c r="W9" s="53"/>
    </row>
    <row r="10" spans="1:23" ht="14.25" thickBot="1" x14ac:dyDescent="0.2">
      <c r="A10" s="51"/>
      <c r="B10" s="40" t="s">
        <v>8</v>
      </c>
      <c r="C10" s="41"/>
      <c r="D10" s="66">
        <v>172243.8088</v>
      </c>
      <c r="E10" s="66">
        <v>334651</v>
      </c>
      <c r="F10" s="67">
        <v>51.469682983167502</v>
      </c>
      <c r="G10" s="66">
        <v>149377.3033</v>
      </c>
      <c r="H10" s="67">
        <v>15.307884795641501</v>
      </c>
      <c r="I10" s="66">
        <v>48303.908100000001</v>
      </c>
      <c r="J10" s="67">
        <v>28.0439154455112</v>
      </c>
      <c r="K10" s="66">
        <v>27748.994900000002</v>
      </c>
      <c r="L10" s="67">
        <v>18.576446546414498</v>
      </c>
      <c r="M10" s="67">
        <v>0.74074442242230498</v>
      </c>
      <c r="N10" s="66">
        <v>3361930.4774000002</v>
      </c>
      <c r="O10" s="66">
        <v>33475726.677900001</v>
      </c>
      <c r="P10" s="66">
        <v>99245</v>
      </c>
      <c r="Q10" s="66">
        <v>99084</v>
      </c>
      <c r="R10" s="67">
        <v>0.162488393686155</v>
      </c>
      <c r="S10" s="66">
        <v>1.7355414257645201</v>
      </c>
      <c r="T10" s="66">
        <v>1.85367122643414</v>
      </c>
      <c r="U10" s="68">
        <v>-6.8065099983180897</v>
      </c>
      <c r="V10" s="53"/>
      <c r="W10" s="53"/>
    </row>
    <row r="11" spans="1:23" ht="14.25" thickBot="1" x14ac:dyDescent="0.2">
      <c r="A11" s="51"/>
      <c r="B11" s="40" t="s">
        <v>9</v>
      </c>
      <c r="C11" s="41"/>
      <c r="D11" s="66">
        <v>89156.760899999994</v>
      </c>
      <c r="E11" s="66">
        <v>107318</v>
      </c>
      <c r="F11" s="67">
        <v>83.077173353957406</v>
      </c>
      <c r="G11" s="66">
        <v>71646.678799999994</v>
      </c>
      <c r="H11" s="67">
        <v>24.439488882490899</v>
      </c>
      <c r="I11" s="66">
        <v>11643.873900000001</v>
      </c>
      <c r="J11" s="67">
        <v>13.060001039136001</v>
      </c>
      <c r="K11" s="66">
        <v>14879.3431</v>
      </c>
      <c r="L11" s="67">
        <v>20.767666204787101</v>
      </c>
      <c r="M11" s="67">
        <v>-0.217447045763734</v>
      </c>
      <c r="N11" s="66">
        <v>1287041.1375</v>
      </c>
      <c r="O11" s="66">
        <v>14085968.751700001</v>
      </c>
      <c r="P11" s="66">
        <v>4572</v>
      </c>
      <c r="Q11" s="66">
        <v>4574</v>
      </c>
      <c r="R11" s="67">
        <v>-4.3725404459992998E-2</v>
      </c>
      <c r="S11" s="66">
        <v>19.5006038713911</v>
      </c>
      <c r="T11" s="66">
        <v>20.218943222562299</v>
      </c>
      <c r="U11" s="68">
        <v>-3.6836774692146599</v>
      </c>
      <c r="V11" s="53"/>
      <c r="W11" s="53"/>
    </row>
    <row r="12" spans="1:23" ht="14.25" thickBot="1" x14ac:dyDescent="0.2">
      <c r="A12" s="51"/>
      <c r="B12" s="40" t="s">
        <v>10</v>
      </c>
      <c r="C12" s="41"/>
      <c r="D12" s="66">
        <v>317069.4142</v>
      </c>
      <c r="E12" s="66">
        <v>373041</v>
      </c>
      <c r="F12" s="67">
        <v>84.995862170646106</v>
      </c>
      <c r="G12" s="66">
        <v>259192.15640000001</v>
      </c>
      <c r="H12" s="67">
        <v>22.329864685673801</v>
      </c>
      <c r="I12" s="66">
        <v>55375.282299999999</v>
      </c>
      <c r="J12" s="67">
        <v>17.464719023661701</v>
      </c>
      <c r="K12" s="66">
        <v>10081.623900000001</v>
      </c>
      <c r="L12" s="67">
        <v>3.8896330969373398</v>
      </c>
      <c r="M12" s="67">
        <v>4.4926947135966904</v>
      </c>
      <c r="N12" s="66">
        <v>4574567.1355999997</v>
      </c>
      <c r="O12" s="66">
        <v>42031957.155900002</v>
      </c>
      <c r="P12" s="66">
        <v>3596</v>
      </c>
      <c r="Q12" s="66">
        <v>3284</v>
      </c>
      <c r="R12" s="67">
        <v>9.5006090133982894</v>
      </c>
      <c r="S12" s="66">
        <v>88.172807063403795</v>
      </c>
      <c r="T12" s="66">
        <v>89.770684926918406</v>
      </c>
      <c r="U12" s="68">
        <v>-1.8122116293355599</v>
      </c>
      <c r="V12" s="53"/>
      <c r="W12" s="53"/>
    </row>
    <row r="13" spans="1:23" ht="14.25" thickBot="1" x14ac:dyDescent="0.2">
      <c r="A13" s="51"/>
      <c r="B13" s="40" t="s">
        <v>11</v>
      </c>
      <c r="C13" s="41"/>
      <c r="D13" s="66">
        <v>453062.07949999999</v>
      </c>
      <c r="E13" s="66">
        <v>458002</v>
      </c>
      <c r="F13" s="67">
        <v>98.921419447950001</v>
      </c>
      <c r="G13" s="66">
        <v>275830.8798</v>
      </c>
      <c r="H13" s="67">
        <v>64.253574446960798</v>
      </c>
      <c r="I13" s="66">
        <v>79530.795299999998</v>
      </c>
      <c r="J13" s="67">
        <v>17.5540613303524</v>
      </c>
      <c r="K13" s="66">
        <v>65932.2978</v>
      </c>
      <c r="L13" s="67">
        <v>23.903160461151501</v>
      </c>
      <c r="M13" s="67">
        <v>0.20624940967854499</v>
      </c>
      <c r="N13" s="66">
        <v>5358331.5257999999</v>
      </c>
      <c r="O13" s="66">
        <v>65758039.177599996</v>
      </c>
      <c r="P13" s="66">
        <v>14290</v>
      </c>
      <c r="Q13" s="66">
        <v>13573</v>
      </c>
      <c r="R13" s="67">
        <v>5.2825462314889799</v>
      </c>
      <c r="S13" s="66">
        <v>31.7048341147656</v>
      </c>
      <c r="T13" s="66">
        <v>30.817757599646399</v>
      </c>
      <c r="U13" s="68">
        <v>2.7979219569740099</v>
      </c>
      <c r="V13" s="53"/>
      <c r="W13" s="53"/>
    </row>
    <row r="14" spans="1:23" ht="14.25" thickBot="1" x14ac:dyDescent="0.2">
      <c r="A14" s="51"/>
      <c r="B14" s="40" t="s">
        <v>12</v>
      </c>
      <c r="C14" s="41"/>
      <c r="D14" s="66">
        <v>229468.6348</v>
      </c>
      <c r="E14" s="66">
        <v>284824</v>
      </c>
      <c r="F14" s="67">
        <v>80.565062916046401</v>
      </c>
      <c r="G14" s="66">
        <v>161674.53270000001</v>
      </c>
      <c r="H14" s="67">
        <v>41.932455883944002</v>
      </c>
      <c r="I14" s="66">
        <v>35146.655700000003</v>
      </c>
      <c r="J14" s="67">
        <v>15.3165402019466</v>
      </c>
      <c r="K14" s="66">
        <v>18962.1914</v>
      </c>
      <c r="L14" s="67">
        <v>11.7286198904226</v>
      </c>
      <c r="M14" s="67">
        <v>0.85351233718693498</v>
      </c>
      <c r="N14" s="66">
        <v>2913878.8856000002</v>
      </c>
      <c r="O14" s="66">
        <v>30278292.101399999</v>
      </c>
      <c r="P14" s="66">
        <v>3737</v>
      </c>
      <c r="Q14" s="66">
        <v>3338</v>
      </c>
      <c r="R14" s="67">
        <v>11.9532654284003</v>
      </c>
      <c r="S14" s="66">
        <v>61.404504896976199</v>
      </c>
      <c r="T14" s="66">
        <v>59.414348292390699</v>
      </c>
      <c r="U14" s="68">
        <v>3.2410596061715702</v>
      </c>
      <c r="V14" s="53"/>
      <c r="W14" s="53"/>
    </row>
    <row r="15" spans="1:23" ht="14.25" thickBot="1" x14ac:dyDescent="0.2">
      <c r="A15" s="51"/>
      <c r="B15" s="40" t="s">
        <v>13</v>
      </c>
      <c r="C15" s="41"/>
      <c r="D15" s="66">
        <v>201835.35860000001</v>
      </c>
      <c r="E15" s="66">
        <v>170418</v>
      </c>
      <c r="F15" s="67">
        <v>118.435469610018</v>
      </c>
      <c r="G15" s="66">
        <v>109320.5111</v>
      </c>
      <c r="H15" s="67">
        <v>84.627163346659501</v>
      </c>
      <c r="I15" s="66">
        <v>35113.1394</v>
      </c>
      <c r="J15" s="67">
        <v>17.396921750260699</v>
      </c>
      <c r="K15" s="66">
        <v>25210.733499999998</v>
      </c>
      <c r="L15" s="67">
        <v>23.061302262791902</v>
      </c>
      <c r="M15" s="67">
        <v>0.39278531503258302</v>
      </c>
      <c r="N15" s="66">
        <v>2440706.1126999999</v>
      </c>
      <c r="O15" s="66">
        <v>23692300.337099999</v>
      </c>
      <c r="P15" s="66">
        <v>7410</v>
      </c>
      <c r="Q15" s="66">
        <v>7800</v>
      </c>
      <c r="R15" s="67">
        <v>-5</v>
      </c>
      <c r="S15" s="66">
        <v>27.238240026990599</v>
      </c>
      <c r="T15" s="66">
        <v>24.783085499999999</v>
      </c>
      <c r="U15" s="68">
        <v>9.0136312939372107</v>
      </c>
      <c r="V15" s="53"/>
      <c r="W15" s="53"/>
    </row>
    <row r="16" spans="1:23" ht="14.25" thickBot="1" x14ac:dyDescent="0.2">
      <c r="A16" s="51"/>
      <c r="B16" s="40" t="s">
        <v>14</v>
      </c>
      <c r="C16" s="41"/>
      <c r="D16" s="66">
        <v>1018792.177</v>
      </c>
      <c r="E16" s="66">
        <v>1692938</v>
      </c>
      <c r="F16" s="67">
        <v>60.178941993150403</v>
      </c>
      <c r="G16" s="66">
        <v>878748.46950000001</v>
      </c>
      <c r="H16" s="67">
        <v>15.936722777984899</v>
      </c>
      <c r="I16" s="66">
        <v>25728.347699999998</v>
      </c>
      <c r="J16" s="67">
        <v>2.5253774303373002</v>
      </c>
      <c r="K16" s="66">
        <v>5243.9997000000003</v>
      </c>
      <c r="L16" s="67">
        <v>0.59675776197753005</v>
      </c>
      <c r="M16" s="67">
        <v>3.90624507472798</v>
      </c>
      <c r="N16" s="66">
        <v>14972501.9179</v>
      </c>
      <c r="O16" s="66">
        <v>173835931.2766</v>
      </c>
      <c r="P16" s="66">
        <v>64899</v>
      </c>
      <c r="Q16" s="66">
        <v>63749</v>
      </c>
      <c r="R16" s="67">
        <v>1.80394986588024</v>
      </c>
      <c r="S16" s="66">
        <v>15.698118260682</v>
      </c>
      <c r="T16" s="66">
        <v>15.0169698065852</v>
      </c>
      <c r="U16" s="68">
        <v>4.3390452459694302</v>
      </c>
      <c r="V16" s="53"/>
      <c r="W16" s="53"/>
    </row>
    <row r="17" spans="1:23" ht="12" thickBot="1" x14ac:dyDescent="0.2">
      <c r="A17" s="51"/>
      <c r="B17" s="40" t="s">
        <v>15</v>
      </c>
      <c r="C17" s="41"/>
      <c r="D17" s="66">
        <v>565928.7879</v>
      </c>
      <c r="E17" s="66">
        <v>2485571</v>
      </c>
      <c r="F17" s="67">
        <v>22.7685625516229</v>
      </c>
      <c r="G17" s="66">
        <v>412389.75349999999</v>
      </c>
      <c r="H17" s="67">
        <v>37.231534754900302</v>
      </c>
      <c r="I17" s="66">
        <v>65504.592600000004</v>
      </c>
      <c r="J17" s="67">
        <v>11.574705864154501</v>
      </c>
      <c r="K17" s="66">
        <v>57060.646500000003</v>
      </c>
      <c r="L17" s="67">
        <v>13.8365820236123</v>
      </c>
      <c r="M17" s="67">
        <v>0.14798195635585701</v>
      </c>
      <c r="N17" s="66">
        <v>13191710.072000001</v>
      </c>
      <c r="O17" s="66">
        <v>181856633.95190001</v>
      </c>
      <c r="P17" s="66">
        <v>16697</v>
      </c>
      <c r="Q17" s="66">
        <v>16444</v>
      </c>
      <c r="R17" s="67">
        <v>1.53855509608367</v>
      </c>
      <c r="S17" s="66">
        <v>33.894040120979803</v>
      </c>
      <c r="T17" s="66">
        <v>35.994089978107503</v>
      </c>
      <c r="U17" s="68">
        <v>-6.1959266279023701</v>
      </c>
      <c r="V17" s="35"/>
      <c r="W17" s="35"/>
    </row>
    <row r="18" spans="1:23" ht="12" thickBot="1" x14ac:dyDescent="0.2">
      <c r="A18" s="51"/>
      <c r="B18" s="40" t="s">
        <v>16</v>
      </c>
      <c r="C18" s="41"/>
      <c r="D18" s="66">
        <v>1825296.311</v>
      </c>
      <c r="E18" s="66">
        <v>3774832</v>
      </c>
      <c r="F18" s="67">
        <v>48.354372088612102</v>
      </c>
      <c r="G18" s="66">
        <v>1511716.0438999999</v>
      </c>
      <c r="H18" s="67">
        <v>20.743331286675399</v>
      </c>
      <c r="I18" s="66">
        <v>228779.4614</v>
      </c>
      <c r="J18" s="67">
        <v>12.533825879188999</v>
      </c>
      <c r="K18" s="66">
        <v>186449.07829999999</v>
      </c>
      <c r="L18" s="67">
        <v>12.333604518675999</v>
      </c>
      <c r="M18" s="67">
        <v>0.227034552736644</v>
      </c>
      <c r="N18" s="66">
        <v>26586114.683699999</v>
      </c>
      <c r="O18" s="66">
        <v>436770424.21350002</v>
      </c>
      <c r="P18" s="66">
        <v>98465</v>
      </c>
      <c r="Q18" s="66">
        <v>97998</v>
      </c>
      <c r="R18" s="67">
        <v>0.47654033755790698</v>
      </c>
      <c r="S18" s="66">
        <v>18.537513949118999</v>
      </c>
      <c r="T18" s="66">
        <v>18.8429888589563</v>
      </c>
      <c r="U18" s="68">
        <v>-1.6478742008005201</v>
      </c>
      <c r="V18" s="35"/>
      <c r="W18" s="35"/>
    </row>
    <row r="19" spans="1:23" ht="12" thickBot="1" x14ac:dyDescent="0.2">
      <c r="A19" s="51"/>
      <c r="B19" s="40" t="s">
        <v>17</v>
      </c>
      <c r="C19" s="41"/>
      <c r="D19" s="66">
        <v>479954.3725</v>
      </c>
      <c r="E19" s="66">
        <v>1367434</v>
      </c>
      <c r="F19" s="67">
        <v>35.098905870411301</v>
      </c>
      <c r="G19" s="66">
        <v>584149.54370000004</v>
      </c>
      <c r="H19" s="67">
        <v>-17.8370714012765</v>
      </c>
      <c r="I19" s="66">
        <v>61111.534599999999</v>
      </c>
      <c r="J19" s="67">
        <v>12.7327800519205</v>
      </c>
      <c r="K19" s="66">
        <v>30202.503000000001</v>
      </c>
      <c r="L19" s="67">
        <v>5.1703375147222603</v>
      </c>
      <c r="M19" s="67">
        <v>1.02339304792056</v>
      </c>
      <c r="N19" s="66">
        <v>9059714.9832000006</v>
      </c>
      <c r="O19" s="66">
        <v>139456997.9901</v>
      </c>
      <c r="P19" s="66">
        <v>10535</v>
      </c>
      <c r="Q19" s="66">
        <v>10376</v>
      </c>
      <c r="R19" s="67">
        <v>1.53238242097147</v>
      </c>
      <c r="S19" s="66">
        <v>45.558079971523497</v>
      </c>
      <c r="T19" s="66">
        <v>45.638457681187397</v>
      </c>
      <c r="U19" s="68">
        <v>-0.176429098228266</v>
      </c>
      <c r="V19" s="35"/>
      <c r="W19" s="35"/>
    </row>
    <row r="20" spans="1:23" ht="12" thickBot="1" x14ac:dyDescent="0.2">
      <c r="A20" s="51"/>
      <c r="B20" s="40" t="s">
        <v>18</v>
      </c>
      <c r="C20" s="41"/>
      <c r="D20" s="66">
        <v>888554.80390000006</v>
      </c>
      <c r="E20" s="66">
        <v>1335707</v>
      </c>
      <c r="F20" s="67">
        <v>66.523182397037701</v>
      </c>
      <c r="G20" s="66">
        <v>1183813.7228999999</v>
      </c>
      <c r="H20" s="67">
        <v>-24.941332685069899</v>
      </c>
      <c r="I20" s="66">
        <v>72759.846300000005</v>
      </c>
      <c r="J20" s="67">
        <v>8.1885603432276994</v>
      </c>
      <c r="K20" s="66">
        <v>-23207.739099999999</v>
      </c>
      <c r="L20" s="67">
        <v>-1.9604215300991601</v>
      </c>
      <c r="M20" s="67">
        <v>-4.1351544407873799</v>
      </c>
      <c r="N20" s="66">
        <v>13244683.766100001</v>
      </c>
      <c r="O20" s="66">
        <v>196803029.86129999</v>
      </c>
      <c r="P20" s="66">
        <v>39588</v>
      </c>
      <c r="Q20" s="66">
        <v>38515</v>
      </c>
      <c r="R20" s="67">
        <v>2.78592756069065</v>
      </c>
      <c r="S20" s="66">
        <v>22.445054155299601</v>
      </c>
      <c r="T20" s="66">
        <v>21.931560719200299</v>
      </c>
      <c r="U20" s="68">
        <v>2.28777989371895</v>
      </c>
      <c r="V20" s="35"/>
      <c r="W20" s="35"/>
    </row>
    <row r="21" spans="1:23" ht="12" thickBot="1" x14ac:dyDescent="0.2">
      <c r="A21" s="51"/>
      <c r="B21" s="40" t="s">
        <v>19</v>
      </c>
      <c r="C21" s="41"/>
      <c r="D21" s="66">
        <v>352646.58720000001</v>
      </c>
      <c r="E21" s="66">
        <v>512291</v>
      </c>
      <c r="F21" s="67">
        <v>68.8371623159493</v>
      </c>
      <c r="G21" s="66">
        <v>292338.59950000001</v>
      </c>
      <c r="H21" s="67">
        <v>20.629498739867898</v>
      </c>
      <c r="I21" s="66">
        <v>39230.448799999998</v>
      </c>
      <c r="J21" s="67">
        <v>11.124579174716599</v>
      </c>
      <c r="K21" s="66">
        <v>35492.099600000001</v>
      </c>
      <c r="L21" s="67">
        <v>12.140750369846399</v>
      </c>
      <c r="M21" s="67">
        <v>0.10532905187722399</v>
      </c>
      <c r="N21" s="66">
        <v>4735892.2061000001</v>
      </c>
      <c r="O21" s="66">
        <v>79850469.363700002</v>
      </c>
      <c r="P21" s="66">
        <v>32838</v>
      </c>
      <c r="Q21" s="66">
        <v>31724</v>
      </c>
      <c r="R21" s="67">
        <v>3.5115370066826301</v>
      </c>
      <c r="S21" s="66">
        <v>10.738978841586</v>
      </c>
      <c r="T21" s="66">
        <v>10.6040749180431</v>
      </c>
      <c r="U21" s="68">
        <v>1.2562081137588199</v>
      </c>
      <c r="V21" s="35"/>
      <c r="W21" s="35"/>
    </row>
    <row r="22" spans="1:23" ht="12" thickBot="1" x14ac:dyDescent="0.2">
      <c r="A22" s="51"/>
      <c r="B22" s="40" t="s">
        <v>20</v>
      </c>
      <c r="C22" s="41"/>
      <c r="D22" s="66">
        <v>1412448.7204</v>
      </c>
      <c r="E22" s="66">
        <v>1855689</v>
      </c>
      <c r="F22" s="67">
        <v>76.114517055390195</v>
      </c>
      <c r="G22" s="66">
        <v>1310563.5791</v>
      </c>
      <c r="H22" s="67">
        <v>7.7741471627013503</v>
      </c>
      <c r="I22" s="66">
        <v>183250.81080000001</v>
      </c>
      <c r="J22" s="67">
        <v>12.973979738401001</v>
      </c>
      <c r="K22" s="66">
        <v>90998.337</v>
      </c>
      <c r="L22" s="67">
        <v>6.9434507757716801</v>
      </c>
      <c r="M22" s="67">
        <v>1.01378197493873</v>
      </c>
      <c r="N22" s="66">
        <v>21789856.657200001</v>
      </c>
      <c r="O22" s="66">
        <v>237757565.01089999</v>
      </c>
      <c r="P22" s="66">
        <v>86818</v>
      </c>
      <c r="Q22" s="66">
        <v>85970</v>
      </c>
      <c r="R22" s="67">
        <v>0.98639060137257795</v>
      </c>
      <c r="S22" s="66">
        <v>16.269076924140201</v>
      </c>
      <c r="T22" s="66">
        <v>16.301678048156301</v>
      </c>
      <c r="U22" s="68">
        <v>-0.20038705433744999</v>
      </c>
      <c r="V22" s="35"/>
      <c r="W22" s="35"/>
    </row>
    <row r="23" spans="1:23" ht="12" thickBot="1" x14ac:dyDescent="0.2">
      <c r="A23" s="51"/>
      <c r="B23" s="40" t="s">
        <v>21</v>
      </c>
      <c r="C23" s="41"/>
      <c r="D23" s="66">
        <v>3039059.5827000001</v>
      </c>
      <c r="E23" s="66">
        <v>4909596</v>
      </c>
      <c r="F23" s="67">
        <v>61.900400413801897</v>
      </c>
      <c r="G23" s="66">
        <v>2546264.3697000002</v>
      </c>
      <c r="H23" s="67">
        <v>19.353654666190899</v>
      </c>
      <c r="I23" s="66">
        <v>255271.33919999999</v>
      </c>
      <c r="J23" s="67">
        <v>8.3996819494143899</v>
      </c>
      <c r="K23" s="66">
        <v>245122.19190000001</v>
      </c>
      <c r="L23" s="67">
        <v>9.6267376953038202</v>
      </c>
      <c r="M23" s="67">
        <v>4.1404440868171001E-2</v>
      </c>
      <c r="N23" s="66">
        <v>43834499.135499999</v>
      </c>
      <c r="O23" s="66">
        <v>483145775.01670003</v>
      </c>
      <c r="P23" s="66">
        <v>101917</v>
      </c>
      <c r="Q23" s="66">
        <v>97433</v>
      </c>
      <c r="R23" s="67">
        <v>4.6021368530169404</v>
      </c>
      <c r="S23" s="66">
        <v>29.818966244100601</v>
      </c>
      <c r="T23" s="66">
        <v>29.3145349460655</v>
      </c>
      <c r="U23" s="68">
        <v>1.69164582670564</v>
      </c>
      <c r="V23" s="35"/>
      <c r="W23" s="35"/>
    </row>
    <row r="24" spans="1:23" ht="12" thickBot="1" x14ac:dyDescent="0.2">
      <c r="A24" s="51"/>
      <c r="B24" s="40" t="s">
        <v>22</v>
      </c>
      <c r="C24" s="41"/>
      <c r="D24" s="66">
        <v>283957.49440000003</v>
      </c>
      <c r="E24" s="66">
        <v>435865</v>
      </c>
      <c r="F24" s="67">
        <v>65.148037672214997</v>
      </c>
      <c r="G24" s="66">
        <v>239939.37549999999</v>
      </c>
      <c r="H24" s="67">
        <v>18.345516990811699</v>
      </c>
      <c r="I24" s="66">
        <v>51586.285199999998</v>
      </c>
      <c r="J24" s="67">
        <v>18.166903926589899</v>
      </c>
      <c r="K24" s="66">
        <v>40085.559399999998</v>
      </c>
      <c r="L24" s="67">
        <v>16.706536522597599</v>
      </c>
      <c r="M24" s="67">
        <v>0.28690446066220998</v>
      </c>
      <c r="N24" s="66">
        <v>4199533.0377000002</v>
      </c>
      <c r="O24" s="66">
        <v>54153436.923100002</v>
      </c>
      <c r="P24" s="66">
        <v>30957</v>
      </c>
      <c r="Q24" s="66">
        <v>30465</v>
      </c>
      <c r="R24" s="67">
        <v>1.6149679960610499</v>
      </c>
      <c r="S24" s="66">
        <v>9.1726425170397707</v>
      </c>
      <c r="T24" s="66">
        <v>9.2361935073034598</v>
      </c>
      <c r="U24" s="68">
        <v>-0.69283186546994802</v>
      </c>
      <c r="V24" s="35"/>
      <c r="W24" s="35"/>
    </row>
    <row r="25" spans="1:23" ht="12" thickBot="1" x14ac:dyDescent="0.2">
      <c r="A25" s="51"/>
      <c r="B25" s="40" t="s">
        <v>23</v>
      </c>
      <c r="C25" s="41"/>
      <c r="D25" s="66">
        <v>244336.4926</v>
      </c>
      <c r="E25" s="66">
        <v>311945</v>
      </c>
      <c r="F25" s="67">
        <v>78.326786003942999</v>
      </c>
      <c r="G25" s="66">
        <v>176955.03599999999</v>
      </c>
      <c r="H25" s="67">
        <v>38.078292725164403</v>
      </c>
      <c r="I25" s="66">
        <v>17238.315999999999</v>
      </c>
      <c r="J25" s="67">
        <v>7.0551540691142796</v>
      </c>
      <c r="K25" s="66">
        <v>15753.213100000001</v>
      </c>
      <c r="L25" s="67">
        <v>8.9023819022590605</v>
      </c>
      <c r="M25" s="67">
        <v>9.4273015325362003E-2</v>
      </c>
      <c r="N25" s="66">
        <v>3435075.1441000002</v>
      </c>
      <c r="O25" s="66">
        <v>53563090.970100001</v>
      </c>
      <c r="P25" s="66">
        <v>18995</v>
      </c>
      <c r="Q25" s="66">
        <v>19843</v>
      </c>
      <c r="R25" s="67">
        <v>-4.2735473466713696</v>
      </c>
      <c r="S25" s="66">
        <v>12.8632004527507</v>
      </c>
      <c r="T25" s="66">
        <v>12.264822269818101</v>
      </c>
      <c r="U25" s="68">
        <v>4.6518608267873898</v>
      </c>
      <c r="V25" s="35"/>
      <c r="W25" s="35"/>
    </row>
    <row r="26" spans="1:23" ht="12" thickBot="1" x14ac:dyDescent="0.2">
      <c r="A26" s="51"/>
      <c r="B26" s="40" t="s">
        <v>24</v>
      </c>
      <c r="C26" s="41"/>
      <c r="D26" s="66">
        <v>638146.82310000004</v>
      </c>
      <c r="E26" s="66">
        <v>788550</v>
      </c>
      <c r="F26" s="67">
        <v>80.926615065626805</v>
      </c>
      <c r="G26" s="66">
        <v>432176.76240000001</v>
      </c>
      <c r="H26" s="67">
        <v>47.658754153321397</v>
      </c>
      <c r="I26" s="66">
        <v>136966.10200000001</v>
      </c>
      <c r="J26" s="67">
        <v>21.4631017568408</v>
      </c>
      <c r="K26" s="66">
        <v>100574.3654</v>
      </c>
      <c r="L26" s="67">
        <v>23.271581017332402</v>
      </c>
      <c r="M26" s="67">
        <v>0.36183908747785198</v>
      </c>
      <c r="N26" s="66">
        <v>9276148.3864999991</v>
      </c>
      <c r="O26" s="66">
        <v>111852255.7969</v>
      </c>
      <c r="P26" s="66">
        <v>45788</v>
      </c>
      <c r="Q26" s="66">
        <v>45438</v>
      </c>
      <c r="R26" s="67">
        <v>0.77028038205906302</v>
      </c>
      <c r="S26" s="66">
        <v>13.9369883615795</v>
      </c>
      <c r="T26" s="66">
        <v>13.2208141753598</v>
      </c>
      <c r="U26" s="68">
        <v>5.1386581350237899</v>
      </c>
      <c r="V26" s="35"/>
      <c r="W26" s="35"/>
    </row>
    <row r="27" spans="1:23" ht="12" thickBot="1" x14ac:dyDescent="0.2">
      <c r="A27" s="51"/>
      <c r="B27" s="40" t="s">
        <v>25</v>
      </c>
      <c r="C27" s="41"/>
      <c r="D27" s="66">
        <v>249563.93640000001</v>
      </c>
      <c r="E27" s="66">
        <v>441051</v>
      </c>
      <c r="F27" s="67">
        <v>56.583918050293498</v>
      </c>
      <c r="G27" s="66">
        <v>204354.43580000001</v>
      </c>
      <c r="H27" s="67">
        <v>22.123082585907898</v>
      </c>
      <c r="I27" s="66">
        <v>79993.428499999995</v>
      </c>
      <c r="J27" s="67">
        <v>32.053280475503797</v>
      </c>
      <c r="K27" s="66">
        <v>57789.375899999999</v>
      </c>
      <c r="L27" s="67">
        <v>28.278992659869601</v>
      </c>
      <c r="M27" s="67">
        <v>0.384223782558621</v>
      </c>
      <c r="N27" s="66">
        <v>3537640.2955999998</v>
      </c>
      <c r="O27" s="66">
        <v>46847622.549800001</v>
      </c>
      <c r="P27" s="66">
        <v>36964</v>
      </c>
      <c r="Q27" s="66">
        <v>35735</v>
      </c>
      <c r="R27" s="67">
        <v>3.4392052609486501</v>
      </c>
      <c r="S27" s="66">
        <v>6.7515403203116602</v>
      </c>
      <c r="T27" s="66">
        <v>6.7970618805093101</v>
      </c>
      <c r="U27" s="68">
        <v>-0.67423962589249098</v>
      </c>
      <c r="V27" s="35"/>
      <c r="W27" s="35"/>
    </row>
    <row r="28" spans="1:23" ht="12" thickBot="1" x14ac:dyDescent="0.2">
      <c r="A28" s="51"/>
      <c r="B28" s="40" t="s">
        <v>26</v>
      </c>
      <c r="C28" s="41"/>
      <c r="D28" s="66">
        <v>820621.56319999998</v>
      </c>
      <c r="E28" s="66">
        <v>1259350</v>
      </c>
      <c r="F28" s="67">
        <v>65.162310969944798</v>
      </c>
      <c r="G28" s="66">
        <v>664081.10959999997</v>
      </c>
      <c r="H28" s="67">
        <v>23.572490067409099</v>
      </c>
      <c r="I28" s="66">
        <v>50325.074200000003</v>
      </c>
      <c r="J28" s="67">
        <v>6.1325556696022199</v>
      </c>
      <c r="K28" s="66">
        <v>34662.682099999998</v>
      </c>
      <c r="L28" s="67">
        <v>5.21964585333237</v>
      </c>
      <c r="M28" s="67">
        <v>0.45185170768998301</v>
      </c>
      <c r="N28" s="66">
        <v>11729359.679400001</v>
      </c>
      <c r="O28" s="66">
        <v>159679415.7288</v>
      </c>
      <c r="P28" s="66">
        <v>46111</v>
      </c>
      <c r="Q28" s="66">
        <v>47593</v>
      </c>
      <c r="R28" s="67">
        <v>-3.1139033051078902</v>
      </c>
      <c r="S28" s="66">
        <v>17.796655097482201</v>
      </c>
      <c r="T28" s="66">
        <v>17.947792660685401</v>
      </c>
      <c r="U28" s="68">
        <v>-0.84924702072028502</v>
      </c>
      <c r="V28" s="35"/>
      <c r="W28" s="35"/>
    </row>
    <row r="29" spans="1:23" ht="12" thickBot="1" x14ac:dyDescent="0.2">
      <c r="A29" s="51"/>
      <c r="B29" s="40" t="s">
        <v>27</v>
      </c>
      <c r="C29" s="41"/>
      <c r="D29" s="66">
        <v>615394.16139999998</v>
      </c>
      <c r="E29" s="66">
        <v>815870</v>
      </c>
      <c r="F29" s="67">
        <v>75.427967862527098</v>
      </c>
      <c r="G29" s="66">
        <v>530208.87829999998</v>
      </c>
      <c r="H29" s="67">
        <v>16.066363010202299</v>
      </c>
      <c r="I29" s="66">
        <v>77430.755900000004</v>
      </c>
      <c r="J29" s="67">
        <v>12.5823026536111</v>
      </c>
      <c r="K29" s="66">
        <v>81727.375799999994</v>
      </c>
      <c r="L29" s="67">
        <v>15.414184700573299</v>
      </c>
      <c r="M29" s="67">
        <v>-5.2572590982421001E-2</v>
      </c>
      <c r="N29" s="66">
        <v>8452848.7678999994</v>
      </c>
      <c r="O29" s="66">
        <v>116682990.1443</v>
      </c>
      <c r="P29" s="66">
        <v>97373</v>
      </c>
      <c r="Q29" s="66">
        <v>102204</v>
      </c>
      <c r="R29" s="67">
        <v>-4.7268208680677803</v>
      </c>
      <c r="S29" s="66">
        <v>6.3199671510583002</v>
      </c>
      <c r="T29" s="66">
        <v>6.3590759715862397</v>
      </c>
      <c r="U29" s="68">
        <v>-0.61881366774809499</v>
      </c>
      <c r="V29" s="35"/>
      <c r="W29" s="35"/>
    </row>
    <row r="30" spans="1:23" ht="12" thickBot="1" x14ac:dyDescent="0.2">
      <c r="A30" s="51"/>
      <c r="B30" s="40" t="s">
        <v>28</v>
      </c>
      <c r="C30" s="41"/>
      <c r="D30" s="66">
        <v>1053565.6039</v>
      </c>
      <c r="E30" s="66">
        <v>1958746</v>
      </c>
      <c r="F30" s="67">
        <v>53.787760327270597</v>
      </c>
      <c r="G30" s="66">
        <v>1299837.5639</v>
      </c>
      <c r="H30" s="67">
        <v>-18.946364287326201</v>
      </c>
      <c r="I30" s="66">
        <v>100677.89539999999</v>
      </c>
      <c r="J30" s="67">
        <v>9.5559208678908192</v>
      </c>
      <c r="K30" s="66">
        <v>161828.57250000001</v>
      </c>
      <c r="L30" s="67">
        <v>12.449907357228099</v>
      </c>
      <c r="M30" s="67">
        <v>-0.377873178730536</v>
      </c>
      <c r="N30" s="66">
        <v>19341466.717799999</v>
      </c>
      <c r="O30" s="66">
        <v>208857223.85409999</v>
      </c>
      <c r="P30" s="66">
        <v>64282</v>
      </c>
      <c r="Q30" s="66">
        <v>73261</v>
      </c>
      <c r="R30" s="67">
        <v>-12.2561799593235</v>
      </c>
      <c r="S30" s="66">
        <v>16.389745245947498</v>
      </c>
      <c r="T30" s="66">
        <v>16.726989000969098</v>
      </c>
      <c r="U30" s="68">
        <v>-2.0576509882298399</v>
      </c>
      <c r="V30" s="35"/>
      <c r="W30" s="35"/>
    </row>
    <row r="31" spans="1:23" ht="12" thickBot="1" x14ac:dyDescent="0.2">
      <c r="A31" s="51"/>
      <c r="B31" s="40" t="s">
        <v>29</v>
      </c>
      <c r="C31" s="41"/>
      <c r="D31" s="66">
        <v>873608.83750000002</v>
      </c>
      <c r="E31" s="66">
        <v>1664727</v>
      </c>
      <c r="F31" s="67">
        <v>52.477603685168802</v>
      </c>
      <c r="G31" s="66">
        <v>1048823.8488</v>
      </c>
      <c r="H31" s="67">
        <v>-16.705856898703299</v>
      </c>
      <c r="I31" s="66">
        <v>30098.412</v>
      </c>
      <c r="J31" s="67">
        <v>3.44529619069931</v>
      </c>
      <c r="K31" s="66">
        <v>-48523.551599999999</v>
      </c>
      <c r="L31" s="67">
        <v>-4.6264729444813497</v>
      </c>
      <c r="M31" s="67">
        <v>-1.6202846042291801</v>
      </c>
      <c r="N31" s="66">
        <v>14353199.4124</v>
      </c>
      <c r="O31" s="66">
        <v>184266945.28549999</v>
      </c>
      <c r="P31" s="66">
        <v>35681</v>
      </c>
      <c r="Q31" s="66">
        <v>36444</v>
      </c>
      <c r="R31" s="67">
        <v>-2.0936230929645498</v>
      </c>
      <c r="S31" s="66">
        <v>24.483866413497399</v>
      </c>
      <c r="T31" s="66">
        <v>24.112324549994501</v>
      </c>
      <c r="U31" s="68">
        <v>1.5174966944683499</v>
      </c>
      <c r="V31" s="35"/>
      <c r="W31" s="35"/>
    </row>
    <row r="32" spans="1:23" ht="12" thickBot="1" x14ac:dyDescent="0.2">
      <c r="A32" s="51"/>
      <c r="B32" s="40" t="s">
        <v>30</v>
      </c>
      <c r="C32" s="41"/>
      <c r="D32" s="66">
        <v>138081.8658</v>
      </c>
      <c r="E32" s="66">
        <v>251819</v>
      </c>
      <c r="F32" s="67">
        <v>54.833775767515597</v>
      </c>
      <c r="G32" s="66">
        <v>114624.7268</v>
      </c>
      <c r="H32" s="67">
        <v>20.464292177488499</v>
      </c>
      <c r="I32" s="66">
        <v>36770.492899999997</v>
      </c>
      <c r="J32" s="67">
        <v>26.6294872878231</v>
      </c>
      <c r="K32" s="66">
        <v>26099.475299999998</v>
      </c>
      <c r="L32" s="67">
        <v>22.769498369700798</v>
      </c>
      <c r="M32" s="67">
        <v>0.40885946852732302</v>
      </c>
      <c r="N32" s="66">
        <v>2672549.0394000001</v>
      </c>
      <c r="O32" s="66">
        <v>28012460.9934</v>
      </c>
      <c r="P32" s="66">
        <v>28637</v>
      </c>
      <c r="Q32" s="66">
        <v>27458</v>
      </c>
      <c r="R32" s="67">
        <v>4.2938305776094401</v>
      </c>
      <c r="S32" s="66">
        <v>4.8217992736669304</v>
      </c>
      <c r="T32" s="66">
        <v>4.8807596110423201</v>
      </c>
      <c r="U32" s="68">
        <v>-1.2227870558068099</v>
      </c>
      <c r="V32" s="35"/>
      <c r="W32" s="35"/>
    </row>
    <row r="33" spans="1:23" ht="12" thickBot="1" x14ac:dyDescent="0.2">
      <c r="A33" s="51"/>
      <c r="B33" s="40" t="s">
        <v>31</v>
      </c>
      <c r="C33" s="41"/>
      <c r="D33" s="66">
        <v>0</v>
      </c>
      <c r="E33" s="69"/>
      <c r="F33" s="69"/>
      <c r="G33" s="66">
        <v>123.163</v>
      </c>
      <c r="H33" s="67">
        <v>-100</v>
      </c>
      <c r="I33" s="66">
        <v>0</v>
      </c>
      <c r="J33" s="69"/>
      <c r="K33" s="66">
        <v>25.552399999999999</v>
      </c>
      <c r="L33" s="67">
        <v>20.746815196122199</v>
      </c>
      <c r="M33" s="67">
        <v>-1</v>
      </c>
      <c r="N33" s="66">
        <v>13.805300000000001</v>
      </c>
      <c r="O33" s="66">
        <v>4827.0679</v>
      </c>
      <c r="P33" s="66">
        <v>2</v>
      </c>
      <c r="Q33" s="69"/>
      <c r="R33" s="69"/>
      <c r="S33" s="66">
        <v>0</v>
      </c>
      <c r="T33" s="69"/>
      <c r="U33" s="70"/>
      <c r="V33" s="35"/>
      <c r="W33" s="35"/>
    </row>
    <row r="34" spans="1:23" ht="12" thickBot="1" x14ac:dyDescent="0.2">
      <c r="A34" s="51"/>
      <c r="B34" s="40" t="s">
        <v>36</v>
      </c>
      <c r="C34" s="4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3</v>
      </c>
      <c r="O34" s="66">
        <v>8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51"/>
      <c r="B35" s="40" t="s">
        <v>32</v>
      </c>
      <c r="C35" s="41"/>
      <c r="D35" s="66">
        <v>138190.76680000001</v>
      </c>
      <c r="E35" s="66">
        <v>153042</v>
      </c>
      <c r="F35" s="67">
        <v>90.295975483854093</v>
      </c>
      <c r="G35" s="66">
        <v>55673.6103</v>
      </c>
      <c r="H35" s="67">
        <v>148.215925023278</v>
      </c>
      <c r="I35" s="66">
        <v>14472.8444</v>
      </c>
      <c r="J35" s="67">
        <v>10.473090739084</v>
      </c>
      <c r="K35" s="66">
        <v>7823.0600999999997</v>
      </c>
      <c r="L35" s="67">
        <v>14.051648631811499</v>
      </c>
      <c r="M35" s="67">
        <v>0.85002341986353902</v>
      </c>
      <c r="N35" s="66">
        <v>1760323.129</v>
      </c>
      <c r="O35" s="66">
        <v>29096548.296300001</v>
      </c>
      <c r="P35" s="66">
        <v>10458</v>
      </c>
      <c r="Q35" s="66">
        <v>10685</v>
      </c>
      <c r="R35" s="67">
        <v>-2.1244735610669201</v>
      </c>
      <c r="S35" s="66">
        <v>13.213880933256799</v>
      </c>
      <c r="T35" s="66">
        <v>12.636400458586801</v>
      </c>
      <c r="U35" s="68">
        <v>4.3702563810502104</v>
      </c>
      <c r="V35" s="35"/>
      <c r="W35" s="35"/>
    </row>
    <row r="36" spans="1:23" ht="12" thickBot="1" x14ac:dyDescent="0.2">
      <c r="A36" s="51"/>
      <c r="B36" s="40" t="s">
        <v>37</v>
      </c>
      <c r="C36" s="41"/>
      <c r="D36" s="69"/>
      <c r="E36" s="66">
        <v>600634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51"/>
      <c r="B37" s="40" t="s">
        <v>38</v>
      </c>
      <c r="C37" s="41"/>
      <c r="D37" s="69"/>
      <c r="E37" s="66">
        <v>1172270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51"/>
      <c r="B38" s="40" t="s">
        <v>39</v>
      </c>
      <c r="C38" s="41"/>
      <c r="D38" s="69"/>
      <c r="E38" s="66">
        <v>192778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51"/>
      <c r="B39" s="40" t="s">
        <v>33</v>
      </c>
      <c r="C39" s="41"/>
      <c r="D39" s="66">
        <v>271688.03499999997</v>
      </c>
      <c r="E39" s="66">
        <v>555662</v>
      </c>
      <c r="F39" s="67">
        <v>48.894478117992598</v>
      </c>
      <c r="G39" s="66">
        <v>259776.06779999999</v>
      </c>
      <c r="H39" s="67">
        <v>4.5854752136640098</v>
      </c>
      <c r="I39" s="66">
        <v>15010.8887</v>
      </c>
      <c r="J39" s="67">
        <v>5.52504592261488</v>
      </c>
      <c r="K39" s="66">
        <v>13323.9303</v>
      </c>
      <c r="L39" s="67">
        <v>5.1290060754395599</v>
      </c>
      <c r="M39" s="67">
        <v>0.12661116967866401</v>
      </c>
      <c r="N39" s="66">
        <v>3536026.1612999998</v>
      </c>
      <c r="O39" s="66">
        <v>49068298.718999997</v>
      </c>
      <c r="P39" s="66">
        <v>421</v>
      </c>
      <c r="Q39" s="66">
        <v>365</v>
      </c>
      <c r="R39" s="67">
        <v>15.342465753424699</v>
      </c>
      <c r="S39" s="66">
        <v>645.33975059382396</v>
      </c>
      <c r="T39" s="66">
        <v>683.16356493150704</v>
      </c>
      <c r="U39" s="68">
        <v>-5.8610699717285604</v>
      </c>
      <c r="V39" s="35"/>
      <c r="W39" s="35"/>
    </row>
    <row r="40" spans="1:23" ht="12" thickBot="1" x14ac:dyDescent="0.2">
      <c r="A40" s="51"/>
      <c r="B40" s="40" t="s">
        <v>34</v>
      </c>
      <c r="C40" s="41"/>
      <c r="D40" s="66">
        <v>798866.78289999999</v>
      </c>
      <c r="E40" s="66">
        <v>374508</v>
      </c>
      <c r="F40" s="67">
        <v>213.31100614673099</v>
      </c>
      <c r="G40" s="66">
        <v>578376.41910000006</v>
      </c>
      <c r="H40" s="67">
        <v>38.122294844437199</v>
      </c>
      <c r="I40" s="66">
        <v>49076.419199999997</v>
      </c>
      <c r="J40" s="67">
        <v>6.1432544512422496</v>
      </c>
      <c r="K40" s="66">
        <v>32475.501700000001</v>
      </c>
      <c r="L40" s="67">
        <v>5.61494221194814</v>
      </c>
      <c r="M40" s="67">
        <v>0.51118278797829997</v>
      </c>
      <c r="N40" s="66">
        <v>9234258.7399000004</v>
      </c>
      <c r="O40" s="66">
        <v>95288567.487800002</v>
      </c>
      <c r="P40" s="66">
        <v>3896</v>
      </c>
      <c r="Q40" s="66">
        <v>3462</v>
      </c>
      <c r="R40" s="67">
        <v>12.5361062969382</v>
      </c>
      <c r="S40" s="66">
        <v>205.04794222279301</v>
      </c>
      <c r="T40" s="66">
        <v>217.71628001155401</v>
      </c>
      <c r="U40" s="68">
        <v>-6.1782321009575201</v>
      </c>
      <c r="V40" s="35"/>
      <c r="W40" s="35"/>
    </row>
    <row r="41" spans="1:23" ht="12" thickBot="1" x14ac:dyDescent="0.2">
      <c r="A41" s="51"/>
      <c r="B41" s="40" t="s">
        <v>40</v>
      </c>
      <c r="C41" s="41"/>
      <c r="D41" s="69"/>
      <c r="E41" s="66">
        <v>148026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51"/>
      <c r="B42" s="40" t="s">
        <v>41</v>
      </c>
      <c r="C42" s="41"/>
      <c r="D42" s="69"/>
      <c r="E42" s="66">
        <v>90780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1"/>
      <c r="B43" s="40" t="s">
        <v>71</v>
      </c>
      <c r="C43" s="41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6">
        <v>170.9402</v>
      </c>
      <c r="O43" s="66">
        <v>170.9402</v>
      </c>
      <c r="P43" s="69"/>
      <c r="Q43" s="69"/>
      <c r="R43" s="69"/>
      <c r="S43" s="69"/>
      <c r="T43" s="69"/>
      <c r="U43" s="70"/>
      <c r="V43" s="35"/>
      <c r="W43" s="35"/>
    </row>
    <row r="44" spans="1:23" ht="12" thickBot="1" x14ac:dyDescent="0.2">
      <c r="A44" s="52"/>
      <c r="B44" s="40" t="s">
        <v>35</v>
      </c>
      <c r="C44" s="41"/>
      <c r="D44" s="71">
        <v>4053.1426000000001</v>
      </c>
      <c r="E44" s="72"/>
      <c r="F44" s="72"/>
      <c r="G44" s="71">
        <v>28249.3334</v>
      </c>
      <c r="H44" s="73">
        <v>-85.652254010354795</v>
      </c>
      <c r="I44" s="71">
        <v>390.05329999999998</v>
      </c>
      <c r="J44" s="73">
        <v>9.6234783350578397</v>
      </c>
      <c r="K44" s="71">
        <v>3231.2388999999998</v>
      </c>
      <c r="L44" s="73">
        <v>11.438283708315801</v>
      </c>
      <c r="M44" s="73">
        <v>-0.87928676520946802</v>
      </c>
      <c r="N44" s="71">
        <v>248526.1955</v>
      </c>
      <c r="O44" s="71">
        <v>6454998.7916000001</v>
      </c>
      <c r="P44" s="71">
        <v>27</v>
      </c>
      <c r="Q44" s="71">
        <v>35</v>
      </c>
      <c r="R44" s="73">
        <v>-22.8571428571429</v>
      </c>
      <c r="S44" s="71">
        <v>150.116392592593</v>
      </c>
      <c r="T44" s="71">
        <v>363.41197142857101</v>
      </c>
      <c r="U44" s="74">
        <v>-142.08680021698299</v>
      </c>
      <c r="V44" s="35"/>
      <c r="W44" s="35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activeCell="I26" sqref="I26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67328</v>
      </c>
      <c r="D2" s="32">
        <v>728467.70402905997</v>
      </c>
      <c r="E2" s="32">
        <v>564828.09874871804</v>
      </c>
      <c r="F2" s="32">
        <v>163639.60528034199</v>
      </c>
      <c r="G2" s="32">
        <v>564828.09874871804</v>
      </c>
      <c r="H2" s="32">
        <v>0.22463536046316501</v>
      </c>
    </row>
    <row r="3" spans="1:8" ht="14.25" x14ac:dyDescent="0.2">
      <c r="A3" s="32">
        <v>2</v>
      </c>
      <c r="B3" s="33">
        <v>13</v>
      </c>
      <c r="C3" s="32">
        <v>11642.853999999999</v>
      </c>
      <c r="D3" s="32">
        <v>111790.104528069</v>
      </c>
      <c r="E3" s="32">
        <v>86851.725527410905</v>
      </c>
      <c r="F3" s="32">
        <v>24938.379000657998</v>
      </c>
      <c r="G3" s="32">
        <v>86851.725527410905</v>
      </c>
      <c r="H3" s="32">
        <v>0.22308216908766201</v>
      </c>
    </row>
    <row r="4" spans="1:8" ht="14.25" x14ac:dyDescent="0.2">
      <c r="A4" s="32">
        <v>3</v>
      </c>
      <c r="B4" s="33">
        <v>14</v>
      </c>
      <c r="C4" s="32">
        <v>124079</v>
      </c>
      <c r="D4" s="32">
        <v>172246.23215128199</v>
      </c>
      <c r="E4" s="32">
        <v>123939.90195641</v>
      </c>
      <c r="F4" s="32">
        <v>48306.3301948718</v>
      </c>
      <c r="G4" s="32">
        <v>123939.90195641</v>
      </c>
      <c r="H4" s="32">
        <v>0.28044927074192699</v>
      </c>
    </row>
    <row r="5" spans="1:8" ht="14.25" x14ac:dyDescent="0.2">
      <c r="A5" s="32">
        <v>4</v>
      </c>
      <c r="B5" s="33">
        <v>15</v>
      </c>
      <c r="C5" s="32">
        <v>5675</v>
      </c>
      <c r="D5" s="32">
        <v>89156.805364102605</v>
      </c>
      <c r="E5" s="32">
        <v>77512.887240170894</v>
      </c>
      <c r="F5" s="32">
        <v>11643.9181239316</v>
      </c>
      <c r="G5" s="32">
        <v>77512.887240170894</v>
      </c>
      <c r="H5" s="32">
        <v>0.13060044128296999</v>
      </c>
    </row>
    <row r="6" spans="1:8" ht="14.25" x14ac:dyDescent="0.2">
      <c r="A6" s="32">
        <v>5</v>
      </c>
      <c r="B6" s="33">
        <v>16</v>
      </c>
      <c r="C6" s="32">
        <v>5427</v>
      </c>
      <c r="D6" s="32">
        <v>317069.413076923</v>
      </c>
      <c r="E6" s="32">
        <v>261694.131652991</v>
      </c>
      <c r="F6" s="32">
        <v>55375.281423931599</v>
      </c>
      <c r="G6" s="32">
        <v>261694.131652991</v>
      </c>
      <c r="H6" s="32">
        <v>0.174647188092209</v>
      </c>
    </row>
    <row r="7" spans="1:8" ht="14.25" x14ac:dyDescent="0.2">
      <c r="A7" s="32">
        <v>6</v>
      </c>
      <c r="B7" s="33">
        <v>17</v>
      </c>
      <c r="C7" s="32">
        <v>27024</v>
      </c>
      <c r="D7" s="32">
        <v>453062.27595470101</v>
      </c>
      <c r="E7" s="32">
        <v>373531.28352478601</v>
      </c>
      <c r="F7" s="32">
        <v>79530.992429914506</v>
      </c>
      <c r="G7" s="32">
        <v>373531.28352478601</v>
      </c>
      <c r="H7" s="32">
        <v>0.175540972292</v>
      </c>
    </row>
    <row r="8" spans="1:8" ht="14.25" x14ac:dyDescent="0.2">
      <c r="A8" s="32">
        <v>7</v>
      </c>
      <c r="B8" s="33">
        <v>18</v>
      </c>
      <c r="C8" s="32">
        <v>73692</v>
      </c>
      <c r="D8" s="32">
        <v>229468.62543333301</v>
      </c>
      <c r="E8" s="32">
        <v>194321.976894872</v>
      </c>
      <c r="F8" s="32">
        <v>35146.648538461501</v>
      </c>
      <c r="G8" s="32">
        <v>194321.976894872</v>
      </c>
      <c r="H8" s="32">
        <v>0.153165377062288</v>
      </c>
    </row>
    <row r="9" spans="1:8" ht="14.25" x14ac:dyDescent="0.2">
      <c r="A9" s="32">
        <v>8</v>
      </c>
      <c r="B9" s="33">
        <v>19</v>
      </c>
      <c r="C9" s="32">
        <v>26868</v>
      </c>
      <c r="D9" s="32">
        <v>201835.46305299099</v>
      </c>
      <c r="E9" s="32">
        <v>166722.21968034201</v>
      </c>
      <c r="F9" s="32">
        <v>35113.243372649602</v>
      </c>
      <c r="G9" s="32">
        <v>166722.21968034201</v>
      </c>
      <c r="H9" s="32">
        <v>0.17396964260651601</v>
      </c>
    </row>
    <row r="10" spans="1:8" ht="14.25" x14ac:dyDescent="0.2">
      <c r="A10" s="32">
        <v>9</v>
      </c>
      <c r="B10" s="33">
        <v>21</v>
      </c>
      <c r="C10" s="32">
        <v>237412</v>
      </c>
      <c r="D10" s="32">
        <v>1018792.0577</v>
      </c>
      <c r="E10" s="32">
        <v>993063.82929999998</v>
      </c>
      <c r="F10" s="32">
        <v>25728.2284</v>
      </c>
      <c r="G10" s="32">
        <v>993063.82929999998</v>
      </c>
      <c r="H10" s="32">
        <v>2.52536601611161E-2</v>
      </c>
    </row>
    <row r="11" spans="1:8" ht="14.25" x14ac:dyDescent="0.2">
      <c r="A11" s="32">
        <v>10</v>
      </c>
      <c r="B11" s="33">
        <v>22</v>
      </c>
      <c r="C11" s="32">
        <v>52323</v>
      </c>
      <c r="D11" s="32">
        <v>565928.84440854704</v>
      </c>
      <c r="E11" s="32">
        <v>500424.19519059802</v>
      </c>
      <c r="F11" s="32">
        <v>65504.649217948703</v>
      </c>
      <c r="G11" s="32">
        <v>500424.19519059802</v>
      </c>
      <c r="H11" s="32">
        <v>0.115747147128377</v>
      </c>
    </row>
    <row r="12" spans="1:8" ht="14.25" x14ac:dyDescent="0.2">
      <c r="A12" s="32">
        <v>11</v>
      </c>
      <c r="B12" s="33">
        <v>23</v>
      </c>
      <c r="C12" s="32">
        <v>278794.49200000003</v>
      </c>
      <c r="D12" s="32">
        <v>1825296.62980342</v>
      </c>
      <c r="E12" s="32">
        <v>1596516.64356838</v>
      </c>
      <c r="F12" s="32">
        <v>228779.986235043</v>
      </c>
      <c r="G12" s="32">
        <v>1596516.64356838</v>
      </c>
      <c r="H12" s="32">
        <v>0.12533852443461899</v>
      </c>
    </row>
    <row r="13" spans="1:8" ht="14.25" x14ac:dyDescent="0.2">
      <c r="A13" s="32">
        <v>12</v>
      </c>
      <c r="B13" s="33">
        <v>24</v>
      </c>
      <c r="C13" s="32">
        <v>16356.518</v>
      </c>
      <c r="D13" s="32">
        <v>479954.38464017102</v>
      </c>
      <c r="E13" s="32">
        <v>418842.83816410298</v>
      </c>
      <c r="F13" s="32">
        <v>61111.546476068397</v>
      </c>
      <c r="G13" s="32">
        <v>418842.83816410298</v>
      </c>
      <c r="H13" s="32">
        <v>0.127327822042681</v>
      </c>
    </row>
    <row r="14" spans="1:8" ht="14.25" x14ac:dyDescent="0.2">
      <c r="A14" s="32">
        <v>13</v>
      </c>
      <c r="B14" s="33">
        <v>25</v>
      </c>
      <c r="C14" s="32">
        <v>84991</v>
      </c>
      <c r="D14" s="32">
        <v>888554.87300000002</v>
      </c>
      <c r="E14" s="32">
        <v>815794.95759999997</v>
      </c>
      <c r="F14" s="32">
        <v>72759.915399999998</v>
      </c>
      <c r="G14" s="32">
        <v>815794.95759999997</v>
      </c>
      <c r="H14" s="32">
        <v>8.1885674831024199E-2</v>
      </c>
    </row>
    <row r="15" spans="1:8" ht="14.25" x14ac:dyDescent="0.2">
      <c r="A15" s="32">
        <v>14</v>
      </c>
      <c r="B15" s="33">
        <v>26</v>
      </c>
      <c r="C15" s="32">
        <v>64390</v>
      </c>
      <c r="D15" s="32">
        <v>352646.37985406601</v>
      </c>
      <c r="E15" s="32">
        <v>313416.13824054901</v>
      </c>
      <c r="F15" s="32">
        <v>39230.241613516402</v>
      </c>
      <c r="G15" s="32">
        <v>313416.13824054901</v>
      </c>
      <c r="H15" s="32">
        <v>0.11124526963739401</v>
      </c>
    </row>
    <row r="16" spans="1:8" ht="14.25" x14ac:dyDescent="0.2">
      <c r="A16" s="32">
        <v>15</v>
      </c>
      <c r="B16" s="33">
        <v>27</v>
      </c>
      <c r="C16" s="32">
        <v>217194.35500000001</v>
      </c>
      <c r="D16" s="32">
        <v>1412448.60593333</v>
      </c>
      <c r="E16" s="32">
        <v>1229197.9103000001</v>
      </c>
      <c r="F16" s="32">
        <v>183250.695633333</v>
      </c>
      <c r="G16" s="32">
        <v>1229197.9103000001</v>
      </c>
      <c r="H16" s="32">
        <v>0.12973972636140099</v>
      </c>
    </row>
    <row r="17" spans="1:8" ht="14.25" x14ac:dyDescent="0.2">
      <c r="A17" s="32">
        <v>16</v>
      </c>
      <c r="B17" s="33">
        <v>29</v>
      </c>
      <c r="C17" s="32">
        <v>248637</v>
      </c>
      <c r="D17" s="32">
        <v>3039060.6530017098</v>
      </c>
      <c r="E17" s="32">
        <v>2783788.2853487199</v>
      </c>
      <c r="F17" s="32">
        <v>255272.367652991</v>
      </c>
      <c r="G17" s="32">
        <v>2783788.2853487199</v>
      </c>
      <c r="H17" s="32">
        <v>8.3997128323469505E-2</v>
      </c>
    </row>
    <row r="18" spans="1:8" ht="14.25" x14ac:dyDescent="0.2">
      <c r="A18" s="32">
        <v>17</v>
      </c>
      <c r="B18" s="33">
        <v>31</v>
      </c>
      <c r="C18" s="32">
        <v>35640.196000000004</v>
      </c>
      <c r="D18" s="32">
        <v>283957.49929686898</v>
      </c>
      <c r="E18" s="32">
        <v>232371.19563675401</v>
      </c>
      <c r="F18" s="32">
        <v>51586.303660114201</v>
      </c>
      <c r="G18" s="32">
        <v>232371.19563675401</v>
      </c>
      <c r="H18" s="32">
        <v>0.181669101143134</v>
      </c>
    </row>
    <row r="19" spans="1:8" ht="14.25" x14ac:dyDescent="0.2">
      <c r="A19" s="32">
        <v>18</v>
      </c>
      <c r="B19" s="33">
        <v>32</v>
      </c>
      <c r="C19" s="32">
        <v>16363.704</v>
      </c>
      <c r="D19" s="32">
        <v>244336.49493756899</v>
      </c>
      <c r="E19" s="32">
        <v>227098.17306568701</v>
      </c>
      <c r="F19" s="32">
        <v>17238.321871881901</v>
      </c>
      <c r="G19" s="32">
        <v>227098.17306568701</v>
      </c>
      <c r="H19" s="32">
        <v>7.0551564048123294E-2</v>
      </c>
    </row>
    <row r="20" spans="1:8" ht="14.25" x14ac:dyDescent="0.2">
      <c r="A20" s="32">
        <v>19</v>
      </c>
      <c r="B20" s="33">
        <v>33</v>
      </c>
      <c r="C20" s="32">
        <v>59016.449000000001</v>
      </c>
      <c r="D20" s="32">
        <v>638146.807730678</v>
      </c>
      <c r="E20" s="32">
        <v>501180.82953880401</v>
      </c>
      <c r="F20" s="32">
        <v>136965.97819187501</v>
      </c>
      <c r="G20" s="32">
        <v>501180.82953880401</v>
      </c>
      <c r="H20" s="32">
        <v>0.21463082872566699</v>
      </c>
    </row>
    <row r="21" spans="1:8" ht="14.25" x14ac:dyDescent="0.2">
      <c r="A21" s="32">
        <v>20</v>
      </c>
      <c r="B21" s="33">
        <v>34</v>
      </c>
      <c r="C21" s="32">
        <v>48971.847999999998</v>
      </c>
      <c r="D21" s="32">
        <v>249563.98149012899</v>
      </c>
      <c r="E21" s="32">
        <v>169570.512746719</v>
      </c>
      <c r="F21" s="32">
        <v>79993.468743410805</v>
      </c>
      <c r="G21" s="32">
        <v>169570.512746719</v>
      </c>
      <c r="H21" s="32">
        <v>0.32053290809745599</v>
      </c>
    </row>
    <row r="22" spans="1:8" ht="14.25" x14ac:dyDescent="0.2">
      <c r="A22" s="32">
        <v>21</v>
      </c>
      <c r="B22" s="33">
        <v>35</v>
      </c>
      <c r="C22" s="32">
        <v>36023.184999999998</v>
      </c>
      <c r="D22" s="32">
        <v>820621.56288407103</v>
      </c>
      <c r="E22" s="32">
        <v>770296.48254867306</v>
      </c>
      <c r="F22" s="32">
        <v>50325.080335398197</v>
      </c>
      <c r="G22" s="32">
        <v>770296.48254867306</v>
      </c>
      <c r="H22" s="32">
        <v>6.1325564196157603E-2</v>
      </c>
    </row>
    <row r="23" spans="1:8" ht="14.25" x14ac:dyDescent="0.2">
      <c r="A23" s="32">
        <v>22</v>
      </c>
      <c r="B23" s="33">
        <v>36</v>
      </c>
      <c r="C23" s="32">
        <v>164162.318</v>
      </c>
      <c r="D23" s="32">
        <v>615394.16082743404</v>
      </c>
      <c r="E23" s="32">
        <v>537963.40647213405</v>
      </c>
      <c r="F23" s="32">
        <v>77430.754355300101</v>
      </c>
      <c r="G23" s="32">
        <v>537963.40647213405</v>
      </c>
      <c r="H23" s="32">
        <v>0.125823024143079</v>
      </c>
    </row>
    <row r="24" spans="1:8" ht="14.25" x14ac:dyDescent="0.2">
      <c r="A24" s="32">
        <v>23</v>
      </c>
      <c r="B24" s="33">
        <v>37</v>
      </c>
      <c r="C24" s="32">
        <v>110768.982</v>
      </c>
      <c r="D24" s="32">
        <v>1053565.5979150401</v>
      </c>
      <c r="E24" s="32">
        <v>952887.71577958704</v>
      </c>
      <c r="F24" s="32">
        <v>100677.882135457</v>
      </c>
      <c r="G24" s="32">
        <v>952887.71577958704</v>
      </c>
      <c r="H24" s="32">
        <v>9.5559196631604101E-2</v>
      </c>
    </row>
    <row r="25" spans="1:8" ht="14.25" x14ac:dyDescent="0.2">
      <c r="A25" s="32">
        <v>24</v>
      </c>
      <c r="B25" s="33">
        <v>38</v>
      </c>
      <c r="C25" s="32">
        <v>187512.927</v>
      </c>
      <c r="D25" s="32">
        <v>873608.71314513299</v>
      </c>
      <c r="E25" s="32">
        <v>843510.37371061905</v>
      </c>
      <c r="F25" s="32">
        <v>30098.339434513298</v>
      </c>
      <c r="G25" s="32">
        <v>843510.37371061905</v>
      </c>
      <c r="H25" s="32">
        <v>3.4452883747180599E-2</v>
      </c>
    </row>
    <row r="26" spans="1:8" ht="14.25" x14ac:dyDescent="0.2">
      <c r="A26" s="32">
        <v>25</v>
      </c>
      <c r="B26" s="33">
        <v>39</v>
      </c>
      <c r="C26" s="32">
        <v>91166.509000000005</v>
      </c>
      <c r="D26" s="32">
        <v>138081.71222730499</v>
      </c>
      <c r="E26" s="32">
        <v>101311.35973209</v>
      </c>
      <c r="F26" s="32">
        <v>36770.352495215498</v>
      </c>
      <c r="G26" s="32">
        <v>101311.35973209</v>
      </c>
      <c r="H26" s="32">
        <v>0.26629415222405101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8559.8629999999994</v>
      </c>
      <c r="D28" s="32">
        <v>138190.7665</v>
      </c>
      <c r="E28" s="32">
        <v>123717.91499999999</v>
      </c>
      <c r="F28" s="32">
        <v>14472.851500000001</v>
      </c>
      <c r="G28" s="32">
        <v>123717.91499999999</v>
      </c>
      <c r="H28" s="32">
        <v>0.104730958996454</v>
      </c>
    </row>
    <row r="29" spans="1:8" ht="14.25" x14ac:dyDescent="0.2">
      <c r="A29" s="32">
        <v>27</v>
      </c>
      <c r="B29" s="33">
        <v>75</v>
      </c>
      <c r="C29" s="32">
        <v>427</v>
      </c>
      <c r="D29" s="32">
        <v>271688.03418803401</v>
      </c>
      <c r="E29" s="32">
        <v>256677.14529914499</v>
      </c>
      <c r="F29" s="32">
        <v>15010.8888888889</v>
      </c>
      <c r="G29" s="32">
        <v>256677.14529914499</v>
      </c>
      <c r="H29" s="32">
        <v>5.5250460086512E-2</v>
      </c>
    </row>
    <row r="30" spans="1:8" ht="14.25" x14ac:dyDescent="0.2">
      <c r="A30" s="32">
        <v>28</v>
      </c>
      <c r="B30" s="33">
        <v>76</v>
      </c>
      <c r="C30" s="32">
        <v>4423</v>
      </c>
      <c r="D30" s="32">
        <v>798866.77722991502</v>
      </c>
      <c r="E30" s="32">
        <v>749790.35964102601</v>
      </c>
      <c r="F30" s="32">
        <v>49076.4175888889</v>
      </c>
      <c r="G30" s="32">
        <v>749790.35964102601</v>
      </c>
      <c r="H30" s="32">
        <v>6.14325429317042E-2</v>
      </c>
    </row>
    <row r="31" spans="1:8" ht="14.25" x14ac:dyDescent="0.2">
      <c r="A31" s="32">
        <v>29</v>
      </c>
      <c r="B31" s="33">
        <v>99</v>
      </c>
      <c r="C31" s="32">
        <v>25</v>
      </c>
      <c r="D31" s="32">
        <v>4053.1426518417702</v>
      </c>
      <c r="E31" s="32">
        <v>3663.0892822025598</v>
      </c>
      <c r="F31" s="32">
        <v>390.05336963921002</v>
      </c>
      <c r="G31" s="32">
        <v>3663.0892822025598</v>
      </c>
      <c r="H31" s="32">
        <v>9.6234799301220794E-2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2014-06-16T00:47:31Z</dcterms:modified>
</cp:coreProperties>
</file>