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s="1"/>
  <c r="L39" i="2" s="1"/>
  <c r="K39" i="2" l="1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<sst xmlns="http://schemas.openxmlformats.org/spreadsheetml/2006/main" count="116" uniqueCount="73">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</sst>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13399517.813300001</v>
      </c>
      <c r="F3" s="25">
        <f>RA!I7</f>
        <v>1651649.0108</v>
      </c>
      <c r="G3" s="16">
        <f>E3-F3</f>
        <v>11747868.8025</v>
      </c>
      <c r="H3" s="27">
        <f>RA!J7</f>
        <v>12.3261824329277</v>
      </c>
      <c r="I3" s="20">
        <f>SUM(I4:I40)</f>
        <v>13399521.048372788</v>
      </c>
      <c r="J3" s="21">
        <f>SUM(J4:J40)</f>
        <v>11747868.47738752</v>
      </c>
      <c r="K3" s="22">
        <f>E3-I3</f>
        <v>-3.2350727878510952</v>
      </c>
      <c r="L3" s="22">
        <f>G3-J3</f>
        <v>0.3251124806702137</v>
      </c>
    </row>
    <row r="4" spans="1:12" x14ac:dyDescent="0.15">
      <c r="A4" s="39">
        <f>RA!A8</f>
        <v>41806</v>
      </c>
      <c r="B4" s="12">
        <v>12</v>
      </c>
      <c r="C4" s="36" t="s">
        <v>6</v>
      </c>
      <c r="D4" s="36"/>
      <c r="E4" s="15">
        <f>VLOOKUP(C4,RA!B8:D39,3,0)</f>
        <v>534170.31629999995</v>
      </c>
      <c r="F4" s="25">
        <f>VLOOKUP(C4,RA!B8:I43,8,0)</f>
        <v>128711.7412</v>
      </c>
      <c r="G4" s="16">
        <f t="shared" ref="G4:G40" si="0">E4-F4</f>
        <v>405458.57509999996</v>
      </c>
      <c r="H4" s="27">
        <f>RA!J8</f>
        <v>24.095637153995899</v>
      </c>
      <c r="I4" s="20">
        <f>VLOOKUP(B4,RMS!B:D,3,FALSE)</f>
        <v>534170.79375213699</v>
      </c>
      <c r="J4" s="21">
        <f>VLOOKUP(B4,RMS!B:E,4,FALSE)</f>
        <v>405458.58055299101</v>
      </c>
      <c r="K4" s="22">
        <f t="shared" ref="K4:K40" si="1">E4-I4</f>
        <v>-0.47745213704183698</v>
      </c>
      <c r="L4" s="22">
        <f t="shared" ref="L4:L40" si="2">G4-J4</f>
        <v>-5.4529910557903349E-3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83738.706300000005</v>
      </c>
      <c r="F5" s="25">
        <f>VLOOKUP(C5,RA!B9:I44,8,0)</f>
        <v>15560.0708</v>
      </c>
      <c r="G5" s="16">
        <f t="shared" si="0"/>
        <v>68178.635500000004</v>
      </c>
      <c r="H5" s="27">
        <f>RA!J9</f>
        <v>18.581694759236999</v>
      </c>
      <c r="I5" s="20">
        <f>VLOOKUP(B5,RMS!B:D,3,FALSE)</f>
        <v>83738.717054307504</v>
      </c>
      <c r="J5" s="21">
        <f>VLOOKUP(B5,RMS!B:E,4,FALSE)</f>
        <v>68178.640933741801</v>
      </c>
      <c r="K5" s="22">
        <f t="shared" si="1"/>
        <v>-1.0754307499155402E-2</v>
      </c>
      <c r="L5" s="22">
        <f t="shared" si="2"/>
        <v>-5.4337417968781665E-3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101714.9278</v>
      </c>
      <c r="F6" s="25">
        <f>VLOOKUP(C6,RA!B10:I45,8,0)</f>
        <v>29282.692299999999</v>
      </c>
      <c r="G6" s="16">
        <f t="shared" si="0"/>
        <v>72432.23550000001</v>
      </c>
      <c r="H6" s="27">
        <f>RA!J10</f>
        <v>28.788982043597301</v>
      </c>
      <c r="I6" s="20">
        <f>VLOOKUP(B6,RMS!B:D,3,FALSE)</f>
        <v>101716.830967521</v>
      </c>
      <c r="J6" s="21">
        <f>VLOOKUP(B6,RMS!B:E,4,FALSE)</f>
        <v>72432.235888034207</v>
      </c>
      <c r="K6" s="22">
        <f t="shared" si="1"/>
        <v>-1.9031675209989771</v>
      </c>
      <c r="L6" s="22">
        <f t="shared" si="2"/>
        <v>-3.8803419738542289E-4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64400.430999999997</v>
      </c>
      <c r="F7" s="25">
        <f>VLOOKUP(C7,RA!B11:I46,8,0)</f>
        <v>8607.7741999999998</v>
      </c>
      <c r="G7" s="16">
        <f t="shared" si="0"/>
        <v>55792.656799999997</v>
      </c>
      <c r="H7" s="27">
        <f>RA!J11</f>
        <v>13.366019553502699</v>
      </c>
      <c r="I7" s="20">
        <f>VLOOKUP(B7,RMS!B:D,3,FALSE)</f>
        <v>64400.457180341902</v>
      </c>
      <c r="J7" s="21">
        <f>VLOOKUP(B7,RMS!B:E,4,FALSE)</f>
        <v>55792.656788888897</v>
      </c>
      <c r="K7" s="22">
        <f t="shared" si="1"/>
        <v>-2.6180341905273963E-2</v>
      </c>
      <c r="L7" s="22">
        <f t="shared" si="2"/>
        <v>1.1111100320704281E-5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187332.99369999999</v>
      </c>
      <c r="F8" s="25">
        <f>VLOOKUP(C8,RA!B12:I47,8,0)</f>
        <v>38563.756099999999</v>
      </c>
      <c r="G8" s="16">
        <f t="shared" si="0"/>
        <v>148769.23759999999</v>
      </c>
      <c r="H8" s="27">
        <f>RA!J12</f>
        <v>20.585672250429599</v>
      </c>
      <c r="I8" s="20">
        <f>VLOOKUP(B8,RMS!B:D,3,FALSE)</f>
        <v>187332.993402564</v>
      </c>
      <c r="J8" s="21">
        <f>VLOOKUP(B8,RMS!B:E,4,FALSE)</f>
        <v>148769.23684359001</v>
      </c>
      <c r="K8" s="22">
        <f t="shared" si="1"/>
        <v>2.9743599588982761E-4</v>
      </c>
      <c r="L8" s="22">
        <f t="shared" si="2"/>
        <v>7.5640997965820134E-4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316674.02020000003</v>
      </c>
      <c r="F9" s="25">
        <f>VLOOKUP(C9,RA!B13:I48,8,0)</f>
        <v>67474.037800000006</v>
      </c>
      <c r="G9" s="16">
        <f t="shared" si="0"/>
        <v>249199.98240000004</v>
      </c>
      <c r="H9" s="27">
        <f>RA!J13</f>
        <v>21.307096097553501</v>
      </c>
      <c r="I9" s="20">
        <f>VLOOKUP(B9,RMS!B:D,3,FALSE)</f>
        <v>316674.16153760703</v>
      </c>
      <c r="J9" s="21">
        <f>VLOOKUP(B9,RMS!B:E,4,FALSE)</f>
        <v>249199.982398291</v>
      </c>
      <c r="K9" s="22">
        <f t="shared" si="1"/>
        <v>-0.14133760699769482</v>
      </c>
      <c r="L9" s="22">
        <f t="shared" si="2"/>
        <v>1.7090351320803165E-6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135102.15580000001</v>
      </c>
      <c r="F10" s="25">
        <f>VLOOKUP(C10,RA!B14:I49,8,0)</f>
        <v>23052.551200000002</v>
      </c>
      <c r="G10" s="16">
        <f t="shared" si="0"/>
        <v>112049.60460000001</v>
      </c>
      <c r="H10" s="27">
        <f>RA!J14</f>
        <v>17.063052076035</v>
      </c>
      <c r="I10" s="20">
        <f>VLOOKUP(B10,RMS!B:D,3,FALSE)</f>
        <v>135102.14983333301</v>
      </c>
      <c r="J10" s="21">
        <f>VLOOKUP(B10,RMS!B:E,4,FALSE)</f>
        <v>112049.60448119701</v>
      </c>
      <c r="K10" s="22">
        <f t="shared" si="1"/>
        <v>5.9666669985745102E-3</v>
      </c>
      <c r="L10" s="22">
        <f t="shared" si="2"/>
        <v>1.1880300007760525E-4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142182.101</v>
      </c>
      <c r="F11" s="25">
        <f>VLOOKUP(C11,RA!B15:I50,8,0)</f>
        <v>21626.476200000001</v>
      </c>
      <c r="G11" s="16">
        <f t="shared" si="0"/>
        <v>120555.62479999999</v>
      </c>
      <c r="H11" s="27">
        <f>RA!J15</f>
        <v>15.2104069695805</v>
      </c>
      <c r="I11" s="20">
        <f>VLOOKUP(B11,RMS!B:D,3,FALSE)</f>
        <v>142182.17829487199</v>
      </c>
      <c r="J11" s="21">
        <f>VLOOKUP(B11,RMS!B:E,4,FALSE)</f>
        <v>120555.625130769</v>
      </c>
      <c r="K11" s="22">
        <f t="shared" si="1"/>
        <v>-7.7294871996855363E-2</v>
      </c>
      <c r="L11" s="22">
        <f t="shared" si="2"/>
        <v>-3.3076900581363589E-4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660616.54850000003</v>
      </c>
      <c r="F12" s="25">
        <f>VLOOKUP(C12,RA!B16:I51,8,0)</f>
        <v>17064.208600000002</v>
      </c>
      <c r="G12" s="16">
        <f t="shared" si="0"/>
        <v>643552.33990000002</v>
      </c>
      <c r="H12" s="27">
        <f>RA!J16</f>
        <v>2.58307313656403</v>
      </c>
      <c r="I12" s="20">
        <f>VLOOKUP(B12,RMS!B:D,3,FALSE)</f>
        <v>660616.47</v>
      </c>
      <c r="J12" s="21">
        <f>VLOOKUP(B12,RMS!B:E,4,FALSE)</f>
        <v>643552.33990000002</v>
      </c>
      <c r="K12" s="22">
        <f t="shared" si="1"/>
        <v>7.850000006146729E-2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441939.2573</v>
      </c>
      <c r="F13" s="25">
        <f>VLOOKUP(C13,RA!B17:I52,8,0)</f>
        <v>54435.165099999998</v>
      </c>
      <c r="G13" s="16">
        <f t="shared" si="0"/>
        <v>387504.09220000001</v>
      </c>
      <c r="H13" s="27">
        <f>RA!J17</f>
        <v>12.317340946936501</v>
      </c>
      <c r="I13" s="20">
        <f>VLOOKUP(B13,RMS!B:D,3,FALSE)</f>
        <v>441939.30274615402</v>
      </c>
      <c r="J13" s="21">
        <f>VLOOKUP(B13,RMS!B:E,4,FALSE)</f>
        <v>387504.092215385</v>
      </c>
      <c r="K13" s="22">
        <f t="shared" si="1"/>
        <v>-4.5446154021192342E-2</v>
      </c>
      <c r="L13" s="22">
        <f t="shared" si="2"/>
        <v>-1.5384983271360397E-5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1334783.8049999999</v>
      </c>
      <c r="F14" s="25">
        <f>VLOOKUP(C14,RA!B18:I53,8,0)</f>
        <v>192737.8805</v>
      </c>
      <c r="G14" s="16">
        <f t="shared" si="0"/>
        <v>1142045.9245</v>
      </c>
      <c r="H14" s="27">
        <f>RA!J18</f>
        <v>14.439632828778601</v>
      </c>
      <c r="I14" s="20">
        <f>VLOOKUP(B14,RMS!B:D,3,FALSE)</f>
        <v>1334784.06563333</v>
      </c>
      <c r="J14" s="21">
        <f>VLOOKUP(B14,RMS!B:E,4,FALSE)</f>
        <v>1142045.65853504</v>
      </c>
      <c r="K14" s="22">
        <f t="shared" si="1"/>
        <v>-0.26063333009369671</v>
      </c>
      <c r="L14" s="22">
        <f t="shared" si="2"/>
        <v>0.26596495998091996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384092.74650000001</v>
      </c>
      <c r="F15" s="25">
        <f>VLOOKUP(C15,RA!B19:I54,8,0)</f>
        <v>44754.157800000001</v>
      </c>
      <c r="G15" s="16">
        <f t="shared" si="0"/>
        <v>339338.58870000002</v>
      </c>
      <c r="H15" s="27">
        <f>RA!J19</f>
        <v>11.6519143378304</v>
      </c>
      <c r="I15" s="20">
        <f>VLOOKUP(B15,RMS!B:D,3,FALSE)</f>
        <v>384092.75247265003</v>
      </c>
      <c r="J15" s="21">
        <f>VLOOKUP(B15,RMS!B:E,4,FALSE)</f>
        <v>339338.58978205099</v>
      </c>
      <c r="K15" s="22">
        <f t="shared" si="1"/>
        <v>-5.9726500185206532E-3</v>
      </c>
      <c r="L15" s="22">
        <f t="shared" si="2"/>
        <v>-1.0820509633049369E-3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783861.62939999998</v>
      </c>
      <c r="F16" s="25">
        <f>VLOOKUP(C16,RA!B20:I55,8,0)</f>
        <v>53391.738400000002</v>
      </c>
      <c r="G16" s="16">
        <f t="shared" si="0"/>
        <v>730469.89099999995</v>
      </c>
      <c r="H16" s="27">
        <f>RA!J20</f>
        <v>6.8113728746830304</v>
      </c>
      <c r="I16" s="20">
        <f>VLOOKUP(B16,RMS!B:D,3,FALSE)</f>
        <v>783861.65930000006</v>
      </c>
      <c r="J16" s="21">
        <f>VLOOKUP(B16,RMS!B:E,4,FALSE)</f>
        <v>730469.89099999995</v>
      </c>
      <c r="K16" s="22">
        <f t="shared" si="1"/>
        <v>-2.9900000081397593E-2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267105.67849999998</v>
      </c>
      <c r="F17" s="25">
        <f>VLOOKUP(C17,RA!B21:I56,8,0)</f>
        <v>33111.820899999999</v>
      </c>
      <c r="G17" s="16">
        <f t="shared" si="0"/>
        <v>233993.85759999999</v>
      </c>
      <c r="H17" s="27">
        <f>RA!J21</f>
        <v>12.3965245089314</v>
      </c>
      <c r="I17" s="20">
        <f>VLOOKUP(B17,RMS!B:D,3,FALSE)</f>
        <v>267105.56089999998</v>
      </c>
      <c r="J17" s="21">
        <f>VLOOKUP(B17,RMS!B:E,4,FALSE)</f>
        <v>233993.85759999999</v>
      </c>
      <c r="K17" s="22">
        <f t="shared" si="1"/>
        <v>0.11759999999776483</v>
      </c>
      <c r="L17" s="22">
        <f t="shared" si="2"/>
        <v>0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1046764.3397</v>
      </c>
      <c r="F18" s="25">
        <f>VLOOKUP(C18,RA!B22:I57,8,0)</f>
        <v>145680.94899999999</v>
      </c>
      <c r="G18" s="16">
        <f t="shared" si="0"/>
        <v>901083.39069999999</v>
      </c>
      <c r="H18" s="27">
        <f>RA!J22</f>
        <v>13.9172632726246</v>
      </c>
      <c r="I18" s="20">
        <f>VLOOKUP(B18,RMS!B:D,3,FALSE)</f>
        <v>1046764.1827</v>
      </c>
      <c r="J18" s="21">
        <f>VLOOKUP(B18,RMS!B:E,4,FALSE)</f>
        <v>901083.39179999998</v>
      </c>
      <c r="K18" s="22">
        <f t="shared" si="1"/>
        <v>0.15700000000651926</v>
      </c>
      <c r="L18" s="22">
        <f t="shared" si="2"/>
        <v>-1.0999999940395355E-3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2409928.9533000002</v>
      </c>
      <c r="F19" s="25">
        <f>VLOOKUP(C19,RA!B23:I58,8,0)</f>
        <v>208816.74400000001</v>
      </c>
      <c r="G19" s="16">
        <f t="shared" si="0"/>
        <v>2201112.2093000002</v>
      </c>
      <c r="H19" s="27">
        <f>RA!J23</f>
        <v>8.6648506261589109</v>
      </c>
      <c r="I19" s="20">
        <f>VLOOKUP(B19,RMS!B:D,3,FALSE)</f>
        <v>2409929.66365299</v>
      </c>
      <c r="J19" s="21">
        <f>VLOOKUP(B19,RMS!B:E,4,FALSE)</f>
        <v>2201112.2451769202</v>
      </c>
      <c r="K19" s="22">
        <f t="shared" si="1"/>
        <v>-0.71035298984497786</v>
      </c>
      <c r="L19" s="22">
        <f t="shared" si="2"/>
        <v>-3.5876919981092215E-2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206545.8021</v>
      </c>
      <c r="F20" s="25">
        <f>VLOOKUP(C20,RA!B24:I59,8,0)</f>
        <v>38773.663500000002</v>
      </c>
      <c r="G20" s="16">
        <f t="shared" si="0"/>
        <v>167772.13860000001</v>
      </c>
      <c r="H20" s="27">
        <f>RA!J24</f>
        <v>18.772428732890699</v>
      </c>
      <c r="I20" s="20">
        <f>VLOOKUP(B20,RMS!B:D,3,FALSE)</f>
        <v>206545.79405610799</v>
      </c>
      <c r="J20" s="21">
        <f>VLOOKUP(B20,RMS!B:E,4,FALSE)</f>
        <v>167772.142520975</v>
      </c>
      <c r="K20" s="22">
        <f t="shared" si="1"/>
        <v>8.0438920122105628E-3</v>
      </c>
      <c r="L20" s="22">
        <f t="shared" si="2"/>
        <v>-3.920974995708093E-3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163362.859</v>
      </c>
      <c r="F21" s="25">
        <f>VLOOKUP(C21,RA!B25:I60,8,0)</f>
        <v>16171.83</v>
      </c>
      <c r="G21" s="16">
        <f t="shared" si="0"/>
        <v>147191.02900000001</v>
      </c>
      <c r="H21" s="27">
        <f>RA!J25</f>
        <v>9.8993309121750901</v>
      </c>
      <c r="I21" s="20">
        <f>VLOOKUP(B21,RMS!B:D,3,FALSE)</f>
        <v>163362.86291639801</v>
      </c>
      <c r="J21" s="21">
        <f>VLOOKUP(B21,RMS!B:E,4,FALSE)</f>
        <v>147191.02628751099</v>
      </c>
      <c r="K21" s="22">
        <f t="shared" si="1"/>
        <v>-3.9163980109151453E-3</v>
      </c>
      <c r="L21" s="22">
        <f t="shared" si="2"/>
        <v>2.7124890184495598E-3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515788.91509999998</v>
      </c>
      <c r="F22" s="25">
        <f>VLOOKUP(C22,RA!B26:I61,8,0)</f>
        <v>112640.07460000001</v>
      </c>
      <c r="G22" s="16">
        <f t="shared" si="0"/>
        <v>403148.84049999999</v>
      </c>
      <c r="H22" s="27">
        <f>RA!J26</f>
        <v>21.838405460528701</v>
      </c>
      <c r="I22" s="20">
        <f>VLOOKUP(B22,RMS!B:D,3,FALSE)</f>
        <v>515788.907803396</v>
      </c>
      <c r="J22" s="21">
        <f>VLOOKUP(B22,RMS!B:E,4,FALSE)</f>
        <v>403148.80903625098</v>
      </c>
      <c r="K22" s="22">
        <f t="shared" si="1"/>
        <v>7.2966039879247546E-3</v>
      </c>
      <c r="L22" s="22">
        <f t="shared" si="2"/>
        <v>3.1463749008253217E-2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200491.16899999999</v>
      </c>
      <c r="F23" s="25">
        <f>VLOOKUP(C23,RA!B27:I62,8,0)</f>
        <v>63799.518499999998</v>
      </c>
      <c r="G23" s="16">
        <f t="shared" si="0"/>
        <v>136691.65049999999</v>
      </c>
      <c r="H23" s="27">
        <f>RA!J27</f>
        <v>31.821610307434501</v>
      </c>
      <c r="I23" s="20">
        <f>VLOOKUP(B23,RMS!B:D,3,FALSE)</f>
        <v>200491.19973517099</v>
      </c>
      <c r="J23" s="21">
        <f>VLOOKUP(B23,RMS!B:E,4,FALSE)</f>
        <v>136691.65428416399</v>
      </c>
      <c r="K23" s="22">
        <f t="shared" si="1"/>
        <v>-3.0735170992556959E-2</v>
      </c>
      <c r="L23" s="22">
        <f t="shared" si="2"/>
        <v>-3.7841640005353838E-3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656646.07039999997</v>
      </c>
      <c r="F24" s="25">
        <f>VLOOKUP(C24,RA!B28:I63,8,0)</f>
        <v>41843.956599999998</v>
      </c>
      <c r="G24" s="16">
        <f t="shared" si="0"/>
        <v>614802.11379999993</v>
      </c>
      <c r="H24" s="27">
        <f>RA!J28</f>
        <v>6.3723760007442802</v>
      </c>
      <c r="I24" s="20">
        <f>VLOOKUP(B24,RMS!B:D,3,FALSE)</f>
        <v>656646.07007699099</v>
      </c>
      <c r="J24" s="21">
        <f>VLOOKUP(B24,RMS!B:E,4,FALSE)</f>
        <v>614802.13396902697</v>
      </c>
      <c r="K24" s="22">
        <f t="shared" si="1"/>
        <v>3.2300897873938084E-4</v>
      </c>
      <c r="L24" s="22">
        <f t="shared" si="2"/>
        <v>-2.0169027033261955E-2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498329.51640000002</v>
      </c>
      <c r="F25" s="25">
        <f>VLOOKUP(C25,RA!B29:I64,8,0)</f>
        <v>79497.669200000004</v>
      </c>
      <c r="G25" s="16">
        <f t="shared" si="0"/>
        <v>418831.84720000002</v>
      </c>
      <c r="H25" s="27">
        <f>RA!J29</f>
        <v>15.952831727548901</v>
      </c>
      <c r="I25" s="20">
        <f>VLOOKUP(B25,RMS!B:D,3,FALSE)</f>
        <v>498329.516065487</v>
      </c>
      <c r="J25" s="21">
        <f>VLOOKUP(B25,RMS!B:E,4,FALSE)</f>
        <v>418831.79091045202</v>
      </c>
      <c r="K25" s="22">
        <f t="shared" si="1"/>
        <v>3.3451302442699671E-4</v>
      </c>
      <c r="L25" s="22">
        <f t="shared" si="2"/>
        <v>5.6289547996129841E-2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827432.3885</v>
      </c>
      <c r="F26" s="25">
        <f>VLOOKUP(C26,RA!B30:I65,8,0)</f>
        <v>99737.580100000006</v>
      </c>
      <c r="G26" s="16">
        <f t="shared" si="0"/>
        <v>727694.80839999998</v>
      </c>
      <c r="H26" s="27">
        <f>RA!J30</f>
        <v>12.0538646403252</v>
      </c>
      <c r="I26" s="20">
        <f>VLOOKUP(B26,RMS!B:D,3,FALSE)</f>
        <v>827432.39223628305</v>
      </c>
      <c r="J26" s="21">
        <f>VLOOKUP(B26,RMS!B:E,4,FALSE)</f>
        <v>727694.80610928906</v>
      </c>
      <c r="K26" s="22">
        <f t="shared" si="1"/>
        <v>-3.736283048056066E-3</v>
      </c>
      <c r="L26" s="22">
        <f t="shared" si="2"/>
        <v>2.2907109232619405E-3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581007.13780000003</v>
      </c>
      <c r="F27" s="25">
        <f>VLOOKUP(C27,RA!B31:I66,8,0)</f>
        <v>34366.004699999998</v>
      </c>
      <c r="G27" s="16">
        <f t="shared" si="0"/>
        <v>546641.13309999998</v>
      </c>
      <c r="H27" s="27">
        <f>RA!J31</f>
        <v>5.9149023246302699</v>
      </c>
      <c r="I27" s="20">
        <f>VLOOKUP(B27,RMS!B:D,3,FALSE)</f>
        <v>581007.06327256595</v>
      </c>
      <c r="J27" s="21">
        <f>VLOOKUP(B27,RMS!B:E,4,FALSE)</f>
        <v>546641.10000531003</v>
      </c>
      <c r="K27" s="22">
        <f t="shared" si="1"/>
        <v>7.4527434073388577E-2</v>
      </c>
      <c r="L27" s="22">
        <f t="shared" si="2"/>
        <v>3.3094689948484302E-2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108488.072</v>
      </c>
      <c r="F28" s="25">
        <f>VLOOKUP(C28,RA!B32:I67,8,0)</f>
        <v>32075.707699999999</v>
      </c>
      <c r="G28" s="16">
        <f t="shared" si="0"/>
        <v>76412.364300000001</v>
      </c>
      <c r="H28" s="27">
        <f>RA!J32</f>
        <v>29.566114604746598</v>
      </c>
      <c r="I28" s="20">
        <f>VLOOKUP(B28,RMS!B:D,3,FALSE)</f>
        <v>108488.031849217</v>
      </c>
      <c r="J28" s="21">
        <f>VLOOKUP(B28,RMS!B:E,4,FALSE)</f>
        <v>76412.350988522798</v>
      </c>
      <c r="K28" s="22">
        <f t="shared" si="1"/>
        <v>4.0150782995624468E-2</v>
      </c>
      <c r="L28" s="22">
        <f t="shared" si="2"/>
        <v>1.3311477203387767E-2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109915.84020000001</v>
      </c>
      <c r="F31" s="25">
        <f>VLOOKUP(C31,RA!B35:I70,8,0)</f>
        <v>12642.411</v>
      </c>
      <c r="G31" s="16">
        <f t="shared" si="0"/>
        <v>97273.429200000013</v>
      </c>
      <c r="H31" s="27">
        <f>RA!J35</f>
        <v>11.501900887985</v>
      </c>
      <c r="I31" s="20">
        <f>VLOOKUP(B31,RMS!B:D,3,FALSE)</f>
        <v>109915.84</v>
      </c>
      <c r="J31" s="21">
        <f>VLOOKUP(B31,RMS!B:E,4,FALSE)</f>
        <v>97273.428799999994</v>
      </c>
      <c r="K31" s="22">
        <f t="shared" si="1"/>
        <v>2.0000000949949026E-4</v>
      </c>
      <c r="L31" s="22">
        <f t="shared" si="2"/>
        <v>4.0000001899898052E-4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186429.06</v>
      </c>
      <c r="F35" s="25">
        <f>VLOOKUP(C35,RA!B8:I74,8,0)</f>
        <v>9848.5977999999996</v>
      </c>
      <c r="G35" s="16">
        <f t="shared" si="0"/>
        <v>176580.46220000001</v>
      </c>
      <c r="H35" s="27">
        <f>RA!J39</f>
        <v>5.2827589218118698</v>
      </c>
      <c r="I35" s="20">
        <f>VLOOKUP(B35,RMS!B:D,3,FALSE)</f>
        <v>186429.05982905999</v>
      </c>
      <c r="J35" s="21">
        <f>VLOOKUP(B35,RMS!B:E,4,FALSE)</f>
        <v>176580.46581196599</v>
      </c>
      <c r="K35" s="22">
        <f t="shared" si="1"/>
        <v>1.709400094114244E-4</v>
      </c>
      <c r="L35" s="22">
        <f t="shared" si="2"/>
        <v>-3.6119659780524671E-3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438340.61229999998</v>
      </c>
      <c r="F36" s="25">
        <f>VLOOKUP(C36,RA!B8:I75,8,0)</f>
        <v>25913.515899999999</v>
      </c>
      <c r="G36" s="16">
        <f t="shared" si="0"/>
        <v>412427.09639999998</v>
      </c>
      <c r="H36" s="27">
        <f>RA!J40</f>
        <v>5.9117305521909502</v>
      </c>
      <c r="I36" s="20">
        <f>VLOOKUP(B36,RMS!B:D,3,FALSE)</f>
        <v>438340.61102564097</v>
      </c>
      <c r="J36" s="21">
        <f>VLOOKUP(B36,RMS!B:E,4,FALSE)</f>
        <v>412427.09637265</v>
      </c>
      <c r="K36" s="22">
        <f t="shared" si="1"/>
        <v>1.2743590050376952E-3</v>
      </c>
      <c r="L36" s="22">
        <f t="shared" si="2"/>
        <v>2.7349975425750017E-5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5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39"/>
      <c r="B40" s="12">
        <v>99</v>
      </c>
      <c r="C40" s="36" t="s">
        <v>35</v>
      </c>
      <c r="D40" s="36"/>
      <c r="E40" s="15">
        <f>VLOOKUP(C40,RA!B8:D74,3,0)</f>
        <v>12331.760200000001</v>
      </c>
      <c r="F40" s="25">
        <f>VLOOKUP(C40,RA!B8:I78,8,0)</f>
        <v>1466.7171000000001</v>
      </c>
      <c r="G40" s="16">
        <f t="shared" si="0"/>
        <v>10865.043100000001</v>
      </c>
      <c r="H40" s="27">
        <f>RA!J43</f>
        <v>0</v>
      </c>
      <c r="I40" s="20">
        <f>VLOOKUP(B40,RMS!B:D,3,FALSE)</f>
        <v>12331.760078662701</v>
      </c>
      <c r="J40" s="21">
        <f>VLOOKUP(B40,RMS!B:E,4,FALSE)</f>
        <v>10865.0432645034</v>
      </c>
      <c r="K40" s="22">
        <f t="shared" si="1"/>
        <v>1.213372997881379E-4</v>
      </c>
      <c r="L40" s="22">
        <f t="shared" si="2"/>
        <v>-1.6450339899165556E-4</v>
      </c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4" t="s">
        <v>47</v>
      </c>
      <c r="W1" s="42"/>
    </row>
    <row r="2" spans="1:23" ht="12.75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4"/>
      <c r="W2" s="42"/>
    </row>
    <row r="3" spans="1:23" ht="23.25" thickBot="1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5" t="s">
        <v>48</v>
      </c>
      <c r="W3" s="42"/>
    </row>
    <row r="4" spans="1:23" ht="15" thickTop="1" thickBo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3"/>
      <c r="W4" s="42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3" t="s">
        <v>4</v>
      </c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5" t="s">
        <v>5</v>
      </c>
      <c r="B7" s="46"/>
      <c r="C7" s="47"/>
      <c r="D7" s="63">
        <v>13399517.813300001</v>
      </c>
      <c r="E7" s="63">
        <v>16429654</v>
      </c>
      <c r="F7" s="64">
        <v>81.556908096177807</v>
      </c>
      <c r="G7" s="63">
        <v>19385651.238200001</v>
      </c>
      <c r="H7" s="64">
        <v>-30.879196944924601</v>
      </c>
      <c r="I7" s="63">
        <v>1651649.0108</v>
      </c>
      <c r="J7" s="64">
        <v>12.3261824329277</v>
      </c>
      <c r="K7" s="63">
        <v>889560.6189</v>
      </c>
      <c r="L7" s="64">
        <v>4.5887579837766603</v>
      </c>
      <c r="M7" s="64">
        <v>0.85670203436205605</v>
      </c>
      <c r="N7" s="63">
        <v>283099290.20410001</v>
      </c>
      <c r="O7" s="63">
        <v>3449755961.9517999</v>
      </c>
      <c r="P7" s="63">
        <v>811057</v>
      </c>
      <c r="Q7" s="63">
        <v>1039583</v>
      </c>
      <c r="R7" s="64">
        <v>-21.982467970330401</v>
      </c>
      <c r="S7" s="63">
        <v>16.521055626546602</v>
      </c>
      <c r="T7" s="63">
        <v>17.329881315585201</v>
      </c>
      <c r="U7" s="65">
        <v>-4.8957264434056302</v>
      </c>
      <c r="V7" s="53"/>
      <c r="W7" s="53"/>
    </row>
    <row r="8" spans="1:23" ht="14.25" thickBot="1" x14ac:dyDescent="0.2">
      <c r="A8" s="48">
        <v>41806</v>
      </c>
      <c r="B8" s="51" t="s">
        <v>6</v>
      </c>
      <c r="C8" s="52"/>
      <c r="D8" s="66">
        <v>534170.31629999995</v>
      </c>
      <c r="E8" s="66">
        <v>542718</v>
      </c>
      <c r="F8" s="67">
        <v>98.425022995367797</v>
      </c>
      <c r="G8" s="66">
        <v>544424.99399999995</v>
      </c>
      <c r="H8" s="67">
        <v>-1.8835795220672999</v>
      </c>
      <c r="I8" s="66">
        <v>128711.7412</v>
      </c>
      <c r="J8" s="67">
        <v>24.095637153995899</v>
      </c>
      <c r="K8" s="66">
        <v>112635.32090000001</v>
      </c>
      <c r="L8" s="67">
        <v>20.688859281137301</v>
      </c>
      <c r="M8" s="67">
        <v>0.14272983085184299</v>
      </c>
      <c r="N8" s="66">
        <v>9548315.1092000008</v>
      </c>
      <c r="O8" s="66">
        <v>132123582.5775</v>
      </c>
      <c r="P8" s="66">
        <v>22196</v>
      </c>
      <c r="Q8" s="66">
        <v>28712</v>
      </c>
      <c r="R8" s="67">
        <v>-22.694343828364499</v>
      </c>
      <c r="S8" s="66">
        <v>24.066062186880501</v>
      </c>
      <c r="T8" s="66">
        <v>25.371518016857099</v>
      </c>
      <c r="U8" s="68">
        <v>-5.4244679492609702</v>
      </c>
      <c r="V8" s="53"/>
      <c r="W8" s="53"/>
    </row>
    <row r="9" spans="1:23" ht="12" customHeight="1" thickBot="1" x14ac:dyDescent="0.2">
      <c r="A9" s="49"/>
      <c r="B9" s="51" t="s">
        <v>7</v>
      </c>
      <c r="C9" s="52"/>
      <c r="D9" s="66">
        <v>83738.706300000005</v>
      </c>
      <c r="E9" s="66">
        <v>70512</v>
      </c>
      <c r="F9" s="67">
        <v>118.758092665078</v>
      </c>
      <c r="G9" s="66">
        <v>99098.901199999993</v>
      </c>
      <c r="H9" s="67">
        <v>-15.499863988401099</v>
      </c>
      <c r="I9" s="66">
        <v>15560.0708</v>
      </c>
      <c r="J9" s="67">
        <v>18.581694759236999</v>
      </c>
      <c r="K9" s="66">
        <v>20516.287400000001</v>
      </c>
      <c r="L9" s="67">
        <v>20.702840446832301</v>
      </c>
      <c r="M9" s="67">
        <v>-0.241574730523613</v>
      </c>
      <c r="N9" s="66">
        <v>1640795.1558999999</v>
      </c>
      <c r="O9" s="66">
        <v>22222798.148499999</v>
      </c>
      <c r="P9" s="66">
        <v>3919</v>
      </c>
      <c r="Q9" s="66">
        <v>6672</v>
      </c>
      <c r="R9" s="67">
        <v>-41.261990407673899</v>
      </c>
      <c r="S9" s="66">
        <v>21.367365731053798</v>
      </c>
      <c r="T9" s="66">
        <v>16.755107523980801</v>
      </c>
      <c r="U9" s="68">
        <v>21.585525633465799</v>
      </c>
      <c r="V9" s="53"/>
      <c r="W9" s="53"/>
    </row>
    <row r="10" spans="1:23" ht="14.25" thickBot="1" x14ac:dyDescent="0.2">
      <c r="A10" s="49"/>
      <c r="B10" s="51" t="s">
        <v>8</v>
      </c>
      <c r="C10" s="52"/>
      <c r="D10" s="66">
        <v>101714.9278</v>
      </c>
      <c r="E10" s="66">
        <v>101164</v>
      </c>
      <c r="F10" s="67">
        <v>100.544588786525</v>
      </c>
      <c r="G10" s="66">
        <v>148496.10019999999</v>
      </c>
      <c r="H10" s="67">
        <v>-31.503300313606498</v>
      </c>
      <c r="I10" s="66">
        <v>29282.692299999999</v>
      </c>
      <c r="J10" s="67">
        <v>28.788982043597301</v>
      </c>
      <c r="K10" s="66">
        <v>27916.903200000001</v>
      </c>
      <c r="L10" s="67">
        <v>18.799755119764399</v>
      </c>
      <c r="M10" s="67">
        <v>4.8923374137E-2</v>
      </c>
      <c r="N10" s="66">
        <v>3463645.4051999999</v>
      </c>
      <c r="O10" s="66">
        <v>33577441.605700001</v>
      </c>
      <c r="P10" s="66">
        <v>77080</v>
      </c>
      <c r="Q10" s="66">
        <v>99245</v>
      </c>
      <c r="R10" s="67">
        <v>-22.333618822106899</v>
      </c>
      <c r="S10" s="66">
        <v>1.3196020731707301</v>
      </c>
      <c r="T10" s="66">
        <v>1.7355414257645201</v>
      </c>
      <c r="U10" s="68">
        <v>-31.520059042827501</v>
      </c>
      <c r="V10" s="53"/>
      <c r="W10" s="53"/>
    </row>
    <row r="11" spans="1:23" ht="14.25" thickBot="1" x14ac:dyDescent="0.2">
      <c r="A11" s="49"/>
      <c r="B11" s="51" t="s">
        <v>9</v>
      </c>
      <c r="C11" s="52"/>
      <c r="D11" s="66">
        <v>64400.430999999997</v>
      </c>
      <c r="E11" s="66">
        <v>62332</v>
      </c>
      <c r="F11" s="67">
        <v>103.318409484695</v>
      </c>
      <c r="G11" s="66">
        <v>78467.169500000004</v>
      </c>
      <c r="H11" s="67">
        <v>-17.926909546546099</v>
      </c>
      <c r="I11" s="66">
        <v>8607.7741999999998</v>
      </c>
      <c r="J11" s="67">
        <v>13.366019553502699</v>
      </c>
      <c r="K11" s="66">
        <v>16317.4247</v>
      </c>
      <c r="L11" s="67">
        <v>20.795225320316899</v>
      </c>
      <c r="M11" s="67">
        <v>-0.47247961254572202</v>
      </c>
      <c r="N11" s="66">
        <v>1351441.5685000001</v>
      </c>
      <c r="O11" s="66">
        <v>14150369.182700001</v>
      </c>
      <c r="P11" s="66">
        <v>3347</v>
      </c>
      <c r="Q11" s="66">
        <v>4572</v>
      </c>
      <c r="R11" s="67">
        <v>-26.793525809273799</v>
      </c>
      <c r="S11" s="66">
        <v>19.241240215118001</v>
      </c>
      <c r="T11" s="66">
        <v>19.5006038713911</v>
      </c>
      <c r="U11" s="68">
        <v>-1.34795706188042</v>
      </c>
      <c r="V11" s="53"/>
      <c r="W11" s="53"/>
    </row>
    <row r="12" spans="1:23" ht="14.25" thickBot="1" x14ac:dyDescent="0.2">
      <c r="A12" s="49"/>
      <c r="B12" s="51" t="s">
        <v>10</v>
      </c>
      <c r="C12" s="52"/>
      <c r="D12" s="66">
        <v>187332.99369999999</v>
      </c>
      <c r="E12" s="66">
        <v>231012</v>
      </c>
      <c r="F12" s="67">
        <v>81.092321481135201</v>
      </c>
      <c r="G12" s="66">
        <v>326511.11790000001</v>
      </c>
      <c r="H12" s="67">
        <v>-42.625845360226201</v>
      </c>
      <c r="I12" s="66">
        <v>38563.756099999999</v>
      </c>
      <c r="J12" s="67">
        <v>20.585672250429599</v>
      </c>
      <c r="K12" s="66">
        <v>9389.8863000000001</v>
      </c>
      <c r="L12" s="67">
        <v>2.8758243702059301</v>
      </c>
      <c r="M12" s="67">
        <v>3.1069460127541699</v>
      </c>
      <c r="N12" s="66">
        <v>4761900.1293000001</v>
      </c>
      <c r="O12" s="66">
        <v>42219290.149599999</v>
      </c>
      <c r="P12" s="66">
        <v>2073</v>
      </c>
      <c r="Q12" s="66">
        <v>3596</v>
      </c>
      <c r="R12" s="67">
        <v>-42.352614015572897</v>
      </c>
      <c r="S12" s="66">
        <v>90.368062566329002</v>
      </c>
      <c r="T12" s="66">
        <v>88.172807063403795</v>
      </c>
      <c r="U12" s="68">
        <v>2.4292382071530199</v>
      </c>
      <c r="V12" s="53"/>
      <c r="W12" s="53"/>
    </row>
    <row r="13" spans="1:23" ht="14.25" thickBot="1" x14ac:dyDescent="0.2">
      <c r="A13" s="49"/>
      <c r="B13" s="51" t="s">
        <v>11</v>
      </c>
      <c r="C13" s="52"/>
      <c r="D13" s="66">
        <v>316674.02020000003</v>
      </c>
      <c r="E13" s="66">
        <v>299810</v>
      </c>
      <c r="F13" s="67">
        <v>105.62490250492</v>
      </c>
      <c r="G13" s="66">
        <v>592103.46849999996</v>
      </c>
      <c r="H13" s="67">
        <v>-46.517114483006999</v>
      </c>
      <c r="I13" s="66">
        <v>67474.037800000006</v>
      </c>
      <c r="J13" s="67">
        <v>21.307096097553501</v>
      </c>
      <c r="K13" s="66">
        <v>21220.452799999999</v>
      </c>
      <c r="L13" s="67">
        <v>3.58390955786134</v>
      </c>
      <c r="M13" s="67">
        <v>2.1796700304151901</v>
      </c>
      <c r="N13" s="66">
        <v>5675005.5460000001</v>
      </c>
      <c r="O13" s="66">
        <v>66074713.197800003</v>
      </c>
      <c r="P13" s="66">
        <v>9987</v>
      </c>
      <c r="Q13" s="66">
        <v>14290</v>
      </c>
      <c r="R13" s="67">
        <v>-30.111966410076999</v>
      </c>
      <c r="S13" s="66">
        <v>31.708623230199301</v>
      </c>
      <c r="T13" s="66">
        <v>31.7048341147656</v>
      </c>
      <c r="U13" s="68">
        <v>1.1949794874984E-2</v>
      </c>
      <c r="V13" s="53"/>
      <c r="W13" s="53"/>
    </row>
    <row r="14" spans="1:23" ht="14.25" thickBot="1" x14ac:dyDescent="0.2">
      <c r="A14" s="49"/>
      <c r="B14" s="51" t="s">
        <v>12</v>
      </c>
      <c r="C14" s="52"/>
      <c r="D14" s="66">
        <v>135102.15580000001</v>
      </c>
      <c r="E14" s="66">
        <v>164954</v>
      </c>
      <c r="F14" s="67">
        <v>81.902927967797098</v>
      </c>
      <c r="G14" s="66">
        <v>213759.5233</v>
      </c>
      <c r="H14" s="67">
        <v>-36.797128981995598</v>
      </c>
      <c r="I14" s="66">
        <v>23052.551200000002</v>
      </c>
      <c r="J14" s="67">
        <v>17.063052076035</v>
      </c>
      <c r="K14" s="66">
        <v>25211.566800000001</v>
      </c>
      <c r="L14" s="67">
        <v>11.7943595732186</v>
      </c>
      <c r="M14" s="67">
        <v>-8.5635915337081994E-2</v>
      </c>
      <c r="N14" s="66">
        <v>3048981.0414</v>
      </c>
      <c r="O14" s="66">
        <v>30413394.257199999</v>
      </c>
      <c r="P14" s="66">
        <v>2320</v>
      </c>
      <c r="Q14" s="66">
        <v>3737</v>
      </c>
      <c r="R14" s="67">
        <v>-37.9181161359379</v>
      </c>
      <c r="S14" s="66">
        <v>58.2336878448276</v>
      </c>
      <c r="T14" s="66">
        <v>61.404504896976199</v>
      </c>
      <c r="U14" s="68">
        <v>-5.4449875484405501</v>
      </c>
      <c r="V14" s="53"/>
      <c r="W14" s="53"/>
    </row>
    <row r="15" spans="1:23" ht="14.25" thickBot="1" x14ac:dyDescent="0.2">
      <c r="A15" s="49"/>
      <c r="B15" s="51" t="s">
        <v>13</v>
      </c>
      <c r="C15" s="52"/>
      <c r="D15" s="66">
        <v>142182.101</v>
      </c>
      <c r="E15" s="66">
        <v>96267</v>
      </c>
      <c r="F15" s="67">
        <v>147.69557688512199</v>
      </c>
      <c r="G15" s="66">
        <v>123469.2396</v>
      </c>
      <c r="H15" s="67">
        <v>15.1558894025942</v>
      </c>
      <c r="I15" s="66">
        <v>21626.476200000001</v>
      </c>
      <c r="J15" s="67">
        <v>15.2104069695805</v>
      </c>
      <c r="K15" s="66">
        <v>28204.338500000002</v>
      </c>
      <c r="L15" s="67">
        <v>22.843210658276401</v>
      </c>
      <c r="M15" s="67">
        <v>-0.2332216477972</v>
      </c>
      <c r="N15" s="66">
        <v>2582888.2137000002</v>
      </c>
      <c r="O15" s="66">
        <v>23834482.438099999</v>
      </c>
      <c r="P15" s="66">
        <v>5208</v>
      </c>
      <c r="Q15" s="66">
        <v>7410</v>
      </c>
      <c r="R15" s="67">
        <v>-29.7165991902834</v>
      </c>
      <c r="S15" s="66">
        <v>27.300710637480801</v>
      </c>
      <c r="T15" s="66">
        <v>27.238240026990599</v>
      </c>
      <c r="U15" s="68">
        <v>0.228824118609156</v>
      </c>
      <c r="V15" s="53"/>
      <c r="W15" s="53"/>
    </row>
    <row r="16" spans="1:23" ht="14.25" thickBot="1" x14ac:dyDescent="0.2">
      <c r="A16" s="49"/>
      <c r="B16" s="51" t="s">
        <v>14</v>
      </c>
      <c r="C16" s="52"/>
      <c r="D16" s="66">
        <v>660616.54850000003</v>
      </c>
      <c r="E16" s="66">
        <v>800266</v>
      </c>
      <c r="F16" s="67">
        <v>82.549620813579494</v>
      </c>
      <c r="G16" s="66">
        <v>1182217.3122</v>
      </c>
      <c r="H16" s="67">
        <v>-44.120548592656597</v>
      </c>
      <c r="I16" s="66">
        <v>17064.208600000002</v>
      </c>
      <c r="J16" s="67">
        <v>2.58307313656403</v>
      </c>
      <c r="K16" s="66">
        <v>1282.9110000000001</v>
      </c>
      <c r="L16" s="67">
        <v>0.108517358590581</v>
      </c>
      <c r="M16" s="67">
        <v>12.301163213972</v>
      </c>
      <c r="N16" s="66">
        <v>15633118.466399999</v>
      </c>
      <c r="O16" s="66">
        <v>174496547.8251</v>
      </c>
      <c r="P16" s="66">
        <v>43064</v>
      </c>
      <c r="Q16" s="66">
        <v>64899</v>
      </c>
      <c r="R16" s="67">
        <v>-33.644586203177198</v>
      </c>
      <c r="S16" s="66">
        <v>15.3403434074865</v>
      </c>
      <c r="T16" s="66">
        <v>15.698118260682</v>
      </c>
      <c r="U16" s="68">
        <v>-2.3322480057444301</v>
      </c>
      <c r="V16" s="53"/>
      <c r="W16" s="53"/>
    </row>
    <row r="17" spans="1:23" ht="12" thickBot="1" x14ac:dyDescent="0.2">
      <c r="A17" s="49"/>
      <c r="B17" s="51" t="s">
        <v>15</v>
      </c>
      <c r="C17" s="52"/>
      <c r="D17" s="66">
        <v>441939.2573</v>
      </c>
      <c r="E17" s="66">
        <v>1075756</v>
      </c>
      <c r="F17" s="67">
        <v>41.0817376152213</v>
      </c>
      <c r="G17" s="66">
        <v>2003178.6897</v>
      </c>
      <c r="H17" s="67">
        <v>-77.938101100397304</v>
      </c>
      <c r="I17" s="66">
        <v>54435.165099999998</v>
      </c>
      <c r="J17" s="67">
        <v>12.317340946936501</v>
      </c>
      <c r="K17" s="66">
        <v>-399404.38449999999</v>
      </c>
      <c r="L17" s="67">
        <v>-19.9385300249882</v>
      </c>
      <c r="M17" s="67">
        <v>-1.1362908551145401</v>
      </c>
      <c r="N17" s="66">
        <v>13633649.329299999</v>
      </c>
      <c r="O17" s="66">
        <v>182298573.20919999</v>
      </c>
      <c r="P17" s="66">
        <v>13051</v>
      </c>
      <c r="Q17" s="66">
        <v>16697</v>
      </c>
      <c r="R17" s="67">
        <v>-21.836258010420998</v>
      </c>
      <c r="S17" s="66">
        <v>33.862482361504902</v>
      </c>
      <c r="T17" s="66">
        <v>33.894040120979803</v>
      </c>
      <c r="U17" s="68">
        <v>-9.3193874973634003E-2</v>
      </c>
      <c r="V17" s="35"/>
      <c r="W17" s="35"/>
    </row>
    <row r="18" spans="1:23" ht="12" thickBot="1" x14ac:dyDescent="0.2">
      <c r="A18" s="49"/>
      <c r="B18" s="51" t="s">
        <v>16</v>
      </c>
      <c r="C18" s="52"/>
      <c r="D18" s="66">
        <v>1334783.8049999999</v>
      </c>
      <c r="E18" s="66">
        <v>1320491</v>
      </c>
      <c r="F18" s="67">
        <v>101.08238564291599</v>
      </c>
      <c r="G18" s="66">
        <v>1523477.1825999999</v>
      </c>
      <c r="H18" s="67">
        <v>-12.385704213696901</v>
      </c>
      <c r="I18" s="66">
        <v>192737.8805</v>
      </c>
      <c r="J18" s="67">
        <v>14.439632828778601</v>
      </c>
      <c r="K18" s="66">
        <v>206421.67730000001</v>
      </c>
      <c r="L18" s="67">
        <v>13.5493776774337</v>
      </c>
      <c r="M18" s="67">
        <v>-6.6290502911245996E-2</v>
      </c>
      <c r="N18" s="66">
        <v>27920898.488699999</v>
      </c>
      <c r="O18" s="66">
        <v>438105208.01849997</v>
      </c>
      <c r="P18" s="66">
        <v>71626</v>
      </c>
      <c r="Q18" s="66">
        <v>98465</v>
      </c>
      <c r="R18" s="67">
        <v>-27.257401106992301</v>
      </c>
      <c r="S18" s="66">
        <v>18.635464845167999</v>
      </c>
      <c r="T18" s="66">
        <v>18.537513949118999</v>
      </c>
      <c r="U18" s="68">
        <v>0.52561552321236105</v>
      </c>
      <c r="V18" s="35"/>
      <c r="W18" s="35"/>
    </row>
    <row r="19" spans="1:23" ht="12" thickBot="1" x14ac:dyDescent="0.2">
      <c r="A19" s="49"/>
      <c r="B19" s="51" t="s">
        <v>17</v>
      </c>
      <c r="C19" s="52"/>
      <c r="D19" s="66">
        <v>384092.74650000001</v>
      </c>
      <c r="E19" s="66">
        <v>394853</v>
      </c>
      <c r="F19" s="67">
        <v>97.274871027952202</v>
      </c>
      <c r="G19" s="66">
        <v>633954.9192</v>
      </c>
      <c r="H19" s="67">
        <v>-39.413239827100902</v>
      </c>
      <c r="I19" s="66">
        <v>44754.157800000001</v>
      </c>
      <c r="J19" s="67">
        <v>11.6519143378304</v>
      </c>
      <c r="K19" s="66">
        <v>27139.128499999999</v>
      </c>
      <c r="L19" s="67">
        <v>4.28092403388042</v>
      </c>
      <c r="M19" s="67">
        <v>0.64906392627898901</v>
      </c>
      <c r="N19" s="66">
        <v>9443807.7296999991</v>
      </c>
      <c r="O19" s="66">
        <v>139841090.73660001</v>
      </c>
      <c r="P19" s="66">
        <v>8152</v>
      </c>
      <c r="Q19" s="66">
        <v>10535</v>
      </c>
      <c r="R19" s="67">
        <v>-22.619838633127699</v>
      </c>
      <c r="S19" s="66">
        <v>47.116382053483797</v>
      </c>
      <c r="T19" s="66">
        <v>45.558079971523497</v>
      </c>
      <c r="U19" s="68">
        <v>3.3073466468444601</v>
      </c>
      <c r="V19" s="35"/>
      <c r="W19" s="35"/>
    </row>
    <row r="20" spans="1:23" ht="12" thickBot="1" x14ac:dyDescent="0.2">
      <c r="A20" s="49"/>
      <c r="B20" s="51" t="s">
        <v>18</v>
      </c>
      <c r="C20" s="52"/>
      <c r="D20" s="66">
        <v>783861.62939999998</v>
      </c>
      <c r="E20" s="66">
        <v>783034</v>
      </c>
      <c r="F20" s="67">
        <v>100.105695206083</v>
      </c>
      <c r="G20" s="66">
        <v>1183746.2649000001</v>
      </c>
      <c r="H20" s="67">
        <v>-33.781279599964002</v>
      </c>
      <c r="I20" s="66">
        <v>53391.738400000002</v>
      </c>
      <c r="J20" s="67">
        <v>6.8113728746830304</v>
      </c>
      <c r="K20" s="66">
        <v>-11452.8788</v>
      </c>
      <c r="L20" s="67">
        <v>-0.96751129355981602</v>
      </c>
      <c r="M20" s="67">
        <v>-5.6618618194056198</v>
      </c>
      <c r="N20" s="66">
        <v>14028545.395500001</v>
      </c>
      <c r="O20" s="66">
        <v>197586891.49070001</v>
      </c>
      <c r="P20" s="66">
        <v>33383</v>
      </c>
      <c r="Q20" s="66">
        <v>39588</v>
      </c>
      <c r="R20" s="67">
        <v>-15.6739415984642</v>
      </c>
      <c r="S20" s="66">
        <v>23.4808623970284</v>
      </c>
      <c r="T20" s="66">
        <v>22.445054155299601</v>
      </c>
      <c r="U20" s="68">
        <v>4.4112870482130697</v>
      </c>
      <c r="V20" s="35"/>
      <c r="W20" s="35"/>
    </row>
    <row r="21" spans="1:23" ht="12" thickBot="1" x14ac:dyDescent="0.2">
      <c r="A21" s="49"/>
      <c r="B21" s="51" t="s">
        <v>19</v>
      </c>
      <c r="C21" s="52"/>
      <c r="D21" s="66">
        <v>267105.67849999998</v>
      </c>
      <c r="E21" s="66">
        <v>289287</v>
      </c>
      <c r="F21" s="67">
        <v>92.332416769505699</v>
      </c>
      <c r="G21" s="66">
        <v>317400.89409999998</v>
      </c>
      <c r="H21" s="67">
        <v>-15.8459590174167</v>
      </c>
      <c r="I21" s="66">
        <v>33111.820899999999</v>
      </c>
      <c r="J21" s="67">
        <v>12.3965245089314</v>
      </c>
      <c r="K21" s="66">
        <v>32171.595600000001</v>
      </c>
      <c r="L21" s="67">
        <v>10.1359498974392</v>
      </c>
      <c r="M21" s="67">
        <v>2.9225323844366002E-2</v>
      </c>
      <c r="N21" s="66">
        <v>5002997.8846000005</v>
      </c>
      <c r="O21" s="66">
        <v>80117575.042199999</v>
      </c>
      <c r="P21" s="66">
        <v>25804</v>
      </c>
      <c r="Q21" s="66">
        <v>32838</v>
      </c>
      <c r="R21" s="67">
        <v>-21.420305743346098</v>
      </c>
      <c r="S21" s="66">
        <v>10.351328418074701</v>
      </c>
      <c r="T21" s="66">
        <v>10.738978841586</v>
      </c>
      <c r="U21" s="68">
        <v>-3.7449340592301499</v>
      </c>
      <c r="V21" s="35"/>
      <c r="W21" s="35"/>
    </row>
    <row r="22" spans="1:23" ht="12" thickBot="1" x14ac:dyDescent="0.2">
      <c r="A22" s="49"/>
      <c r="B22" s="51" t="s">
        <v>20</v>
      </c>
      <c r="C22" s="52"/>
      <c r="D22" s="66">
        <v>1046764.3397</v>
      </c>
      <c r="E22" s="66">
        <v>1032819</v>
      </c>
      <c r="F22" s="67">
        <v>101.350221064872</v>
      </c>
      <c r="G22" s="66">
        <v>1208079.7242000001</v>
      </c>
      <c r="H22" s="67">
        <v>-13.3530412992259</v>
      </c>
      <c r="I22" s="66">
        <v>145680.94899999999</v>
      </c>
      <c r="J22" s="67">
        <v>13.9172632726246</v>
      </c>
      <c r="K22" s="66">
        <v>129013.3992</v>
      </c>
      <c r="L22" s="67">
        <v>10.6792123578958</v>
      </c>
      <c r="M22" s="67">
        <v>0.12919239321926199</v>
      </c>
      <c r="N22" s="66">
        <v>22836620.9969</v>
      </c>
      <c r="O22" s="66">
        <v>238804329.3506</v>
      </c>
      <c r="P22" s="66">
        <v>61979</v>
      </c>
      <c r="Q22" s="66">
        <v>86818</v>
      </c>
      <c r="R22" s="67">
        <v>-28.610426409270001</v>
      </c>
      <c r="S22" s="66">
        <v>16.889016274867299</v>
      </c>
      <c r="T22" s="66">
        <v>16.269076924140201</v>
      </c>
      <c r="U22" s="68">
        <v>3.6706658377118</v>
      </c>
      <c r="V22" s="35"/>
      <c r="W22" s="35"/>
    </row>
    <row r="23" spans="1:23" ht="12" thickBot="1" x14ac:dyDescent="0.2">
      <c r="A23" s="49"/>
      <c r="B23" s="51" t="s">
        <v>21</v>
      </c>
      <c r="C23" s="52"/>
      <c r="D23" s="66">
        <v>2409928.9533000002</v>
      </c>
      <c r="E23" s="66">
        <v>2597055</v>
      </c>
      <c r="F23" s="67">
        <v>92.794682950495897</v>
      </c>
      <c r="G23" s="66">
        <v>3042717.2971999999</v>
      </c>
      <c r="H23" s="67">
        <v>-20.796816861109999</v>
      </c>
      <c r="I23" s="66">
        <v>208816.74400000001</v>
      </c>
      <c r="J23" s="67">
        <v>8.6648506261589109</v>
      </c>
      <c r="K23" s="66">
        <v>139299.76800000001</v>
      </c>
      <c r="L23" s="67">
        <v>4.5781370529621004</v>
      </c>
      <c r="M23" s="67">
        <v>0.49904588498668601</v>
      </c>
      <c r="N23" s="66">
        <v>46244428.088799998</v>
      </c>
      <c r="O23" s="66">
        <v>485555703.97000003</v>
      </c>
      <c r="P23" s="66">
        <v>79214</v>
      </c>
      <c r="Q23" s="66">
        <v>101917</v>
      </c>
      <c r="R23" s="67">
        <v>-22.2759696615874</v>
      </c>
      <c r="S23" s="66">
        <v>30.423018068775701</v>
      </c>
      <c r="T23" s="66">
        <v>29.818966244100601</v>
      </c>
      <c r="U23" s="68">
        <v>1.9855092065803099</v>
      </c>
      <c r="V23" s="35"/>
      <c r="W23" s="35"/>
    </row>
    <row r="24" spans="1:23" ht="12" thickBot="1" x14ac:dyDescent="0.2">
      <c r="A24" s="49"/>
      <c r="B24" s="51" t="s">
        <v>22</v>
      </c>
      <c r="C24" s="52"/>
      <c r="D24" s="66">
        <v>206545.8021</v>
      </c>
      <c r="E24" s="66">
        <v>244954</v>
      </c>
      <c r="F24" s="67">
        <v>84.320240575781597</v>
      </c>
      <c r="G24" s="66">
        <v>258960.43549999999</v>
      </c>
      <c r="H24" s="67">
        <v>-20.2404020903031</v>
      </c>
      <c r="I24" s="66">
        <v>38773.663500000002</v>
      </c>
      <c r="J24" s="67">
        <v>18.772428732890699</v>
      </c>
      <c r="K24" s="66">
        <v>42597.678999999996</v>
      </c>
      <c r="L24" s="67">
        <v>16.4494931118541</v>
      </c>
      <c r="M24" s="67">
        <v>-8.9770513083587994E-2</v>
      </c>
      <c r="N24" s="66">
        <v>4406078.8398000002</v>
      </c>
      <c r="O24" s="66">
        <v>54359982.725199997</v>
      </c>
      <c r="P24" s="66">
        <v>23674</v>
      </c>
      <c r="Q24" s="66">
        <v>30957</v>
      </c>
      <c r="R24" s="67">
        <v>-23.526181477533399</v>
      </c>
      <c r="S24" s="66">
        <v>8.7245840204443699</v>
      </c>
      <c r="T24" s="66">
        <v>9.1726425170397707</v>
      </c>
      <c r="U24" s="68">
        <v>-5.1355857831784002</v>
      </c>
      <c r="V24" s="35"/>
      <c r="W24" s="35"/>
    </row>
    <row r="25" spans="1:23" ht="12" thickBot="1" x14ac:dyDescent="0.2">
      <c r="A25" s="49"/>
      <c r="B25" s="51" t="s">
        <v>23</v>
      </c>
      <c r="C25" s="52"/>
      <c r="D25" s="66">
        <v>163362.859</v>
      </c>
      <c r="E25" s="66">
        <v>171566</v>
      </c>
      <c r="F25" s="67">
        <v>95.218667451593006</v>
      </c>
      <c r="G25" s="66">
        <v>181618.49559999999</v>
      </c>
      <c r="H25" s="67">
        <v>-10.0516395864255</v>
      </c>
      <c r="I25" s="66">
        <v>16171.83</v>
      </c>
      <c r="J25" s="67">
        <v>9.8993309121750901</v>
      </c>
      <c r="K25" s="66">
        <v>12948.5221</v>
      </c>
      <c r="L25" s="67">
        <v>7.1295173199309296</v>
      </c>
      <c r="M25" s="67">
        <v>0.248932494002539</v>
      </c>
      <c r="N25" s="66">
        <v>3598438.0030999999</v>
      </c>
      <c r="O25" s="66">
        <v>53726453.829099998</v>
      </c>
      <c r="P25" s="66">
        <v>14257</v>
      </c>
      <c r="Q25" s="66">
        <v>18995</v>
      </c>
      <c r="R25" s="67">
        <v>-24.9434061595157</v>
      </c>
      <c r="S25" s="66">
        <v>11.4584315774707</v>
      </c>
      <c r="T25" s="66">
        <v>12.8632004527507</v>
      </c>
      <c r="U25" s="68">
        <v>-12.259695978305</v>
      </c>
      <c r="V25" s="35"/>
      <c r="W25" s="35"/>
    </row>
    <row r="26" spans="1:23" ht="12" thickBot="1" x14ac:dyDescent="0.2">
      <c r="A26" s="49"/>
      <c r="B26" s="51" t="s">
        <v>24</v>
      </c>
      <c r="C26" s="52"/>
      <c r="D26" s="66">
        <v>515788.91509999998</v>
      </c>
      <c r="E26" s="66">
        <v>556536</v>
      </c>
      <c r="F26" s="67">
        <v>92.678445796857702</v>
      </c>
      <c r="G26" s="66">
        <v>465943.89199999999</v>
      </c>
      <c r="H26" s="67">
        <v>10.697644921590699</v>
      </c>
      <c r="I26" s="66">
        <v>112640.07460000001</v>
      </c>
      <c r="J26" s="67">
        <v>21.838405460528701</v>
      </c>
      <c r="K26" s="66">
        <v>105830.6501</v>
      </c>
      <c r="L26" s="67">
        <v>22.7131746798389</v>
      </c>
      <c r="M26" s="67">
        <v>6.4342650201673998E-2</v>
      </c>
      <c r="N26" s="66">
        <v>9791937.3015999999</v>
      </c>
      <c r="O26" s="66">
        <v>112368044.712</v>
      </c>
      <c r="P26" s="66">
        <v>39445</v>
      </c>
      <c r="Q26" s="66">
        <v>45788</v>
      </c>
      <c r="R26" s="67">
        <v>-13.8529745784922</v>
      </c>
      <c r="S26" s="66">
        <v>13.0761545214856</v>
      </c>
      <c r="T26" s="66">
        <v>13.9369883615795</v>
      </c>
      <c r="U26" s="68">
        <v>-6.5832339215584499</v>
      </c>
      <c r="V26" s="35"/>
      <c r="W26" s="35"/>
    </row>
    <row r="27" spans="1:23" ht="12" thickBot="1" x14ac:dyDescent="0.2">
      <c r="A27" s="49"/>
      <c r="B27" s="51" t="s">
        <v>25</v>
      </c>
      <c r="C27" s="52"/>
      <c r="D27" s="66">
        <v>200491.16899999999</v>
      </c>
      <c r="E27" s="66">
        <v>218023</v>
      </c>
      <c r="F27" s="67">
        <v>91.958724079569606</v>
      </c>
      <c r="G27" s="66">
        <v>216158.08590000001</v>
      </c>
      <c r="H27" s="67">
        <v>-7.2478976832020496</v>
      </c>
      <c r="I27" s="66">
        <v>63799.518499999998</v>
      </c>
      <c r="J27" s="67">
        <v>31.821610307434501</v>
      </c>
      <c r="K27" s="66">
        <v>29089.9274</v>
      </c>
      <c r="L27" s="67">
        <v>13.4577095642204</v>
      </c>
      <c r="M27" s="67">
        <v>1.1931824587503099</v>
      </c>
      <c r="N27" s="66">
        <v>3738131.4646000001</v>
      </c>
      <c r="O27" s="66">
        <v>47048113.718800001</v>
      </c>
      <c r="P27" s="66">
        <v>29686</v>
      </c>
      <c r="Q27" s="66">
        <v>36964</v>
      </c>
      <c r="R27" s="67">
        <v>-19.689427551130802</v>
      </c>
      <c r="S27" s="66">
        <v>6.7537279862561501</v>
      </c>
      <c r="T27" s="66">
        <v>6.7515403203116602</v>
      </c>
      <c r="U27" s="68">
        <v>3.2391975941947003E-2</v>
      </c>
      <c r="V27" s="35"/>
      <c r="W27" s="35"/>
    </row>
    <row r="28" spans="1:23" ht="12" thickBot="1" x14ac:dyDescent="0.2">
      <c r="A28" s="49"/>
      <c r="B28" s="51" t="s">
        <v>26</v>
      </c>
      <c r="C28" s="52"/>
      <c r="D28" s="66">
        <v>656646.07039999997</v>
      </c>
      <c r="E28" s="66">
        <v>723079</v>
      </c>
      <c r="F28" s="67">
        <v>90.812493572624902</v>
      </c>
      <c r="G28" s="66">
        <v>711816.10389999999</v>
      </c>
      <c r="H28" s="67">
        <v>-7.7506020442255403</v>
      </c>
      <c r="I28" s="66">
        <v>41843.956599999998</v>
      </c>
      <c r="J28" s="67">
        <v>6.3723760007442802</v>
      </c>
      <c r="K28" s="66">
        <v>23400.108400000001</v>
      </c>
      <c r="L28" s="67">
        <v>3.2873811468709602</v>
      </c>
      <c r="M28" s="67">
        <v>0.788194989729193</v>
      </c>
      <c r="N28" s="66">
        <v>12386005.7498</v>
      </c>
      <c r="O28" s="66">
        <v>160336061.7992</v>
      </c>
      <c r="P28" s="66">
        <v>39909</v>
      </c>
      <c r="Q28" s="66">
        <v>46111</v>
      </c>
      <c r="R28" s="67">
        <v>-13.4501528919347</v>
      </c>
      <c r="S28" s="66">
        <v>16.453583662832902</v>
      </c>
      <c r="T28" s="66">
        <v>17.796655097482201</v>
      </c>
      <c r="U28" s="68">
        <v>-8.1627897129978209</v>
      </c>
      <c r="V28" s="35"/>
      <c r="W28" s="35"/>
    </row>
    <row r="29" spans="1:23" ht="12" thickBot="1" x14ac:dyDescent="0.2">
      <c r="A29" s="49"/>
      <c r="B29" s="51" t="s">
        <v>27</v>
      </c>
      <c r="C29" s="52"/>
      <c r="D29" s="66">
        <v>498329.51640000002</v>
      </c>
      <c r="E29" s="66">
        <v>494467</v>
      </c>
      <c r="F29" s="67">
        <v>100.781147457768</v>
      </c>
      <c r="G29" s="66">
        <v>518429.70380000002</v>
      </c>
      <c r="H29" s="67">
        <v>-3.8771288089145299</v>
      </c>
      <c r="I29" s="66">
        <v>79497.669200000004</v>
      </c>
      <c r="J29" s="67">
        <v>15.952831727548901</v>
      </c>
      <c r="K29" s="66">
        <v>73226.210999999996</v>
      </c>
      <c r="L29" s="67">
        <v>14.1246171782335</v>
      </c>
      <c r="M29" s="67">
        <v>8.5644991245007004E-2</v>
      </c>
      <c r="N29" s="66">
        <v>8951178.2842999995</v>
      </c>
      <c r="O29" s="66">
        <v>117181319.66069999</v>
      </c>
      <c r="P29" s="66">
        <v>89277</v>
      </c>
      <c r="Q29" s="66">
        <v>97373</v>
      </c>
      <c r="R29" s="67">
        <v>-8.3144198083657699</v>
      </c>
      <c r="S29" s="66">
        <v>5.5818353708121897</v>
      </c>
      <c r="T29" s="66">
        <v>6.3199671510583002</v>
      </c>
      <c r="U29" s="68">
        <v>-13.2238185329839</v>
      </c>
      <c r="V29" s="35"/>
      <c r="W29" s="35"/>
    </row>
    <row r="30" spans="1:23" ht="12" thickBot="1" x14ac:dyDescent="0.2">
      <c r="A30" s="49"/>
      <c r="B30" s="51" t="s">
        <v>28</v>
      </c>
      <c r="C30" s="52"/>
      <c r="D30" s="66">
        <v>827432.3885</v>
      </c>
      <c r="E30" s="66">
        <v>1184077</v>
      </c>
      <c r="F30" s="67">
        <v>69.879947714549004</v>
      </c>
      <c r="G30" s="66">
        <v>1214821.3829999999</v>
      </c>
      <c r="H30" s="67">
        <v>-31.8885557927325</v>
      </c>
      <c r="I30" s="66">
        <v>99737.580100000006</v>
      </c>
      <c r="J30" s="67">
        <v>12.0538646403252</v>
      </c>
      <c r="K30" s="66">
        <v>134731.8083</v>
      </c>
      <c r="L30" s="67">
        <v>11.0906681579213</v>
      </c>
      <c r="M30" s="67">
        <v>-0.25973249109876301</v>
      </c>
      <c r="N30" s="66">
        <v>20168899.1063</v>
      </c>
      <c r="O30" s="66">
        <v>209684656.24259999</v>
      </c>
      <c r="P30" s="66">
        <v>53705</v>
      </c>
      <c r="Q30" s="66">
        <v>64282</v>
      </c>
      <c r="R30" s="67">
        <v>-16.4540617902368</v>
      </c>
      <c r="S30" s="66">
        <v>15.4069898240387</v>
      </c>
      <c r="T30" s="66">
        <v>16.389745245947498</v>
      </c>
      <c r="U30" s="68">
        <v>-6.3786335496598596</v>
      </c>
      <c r="V30" s="35"/>
      <c r="W30" s="35"/>
    </row>
    <row r="31" spans="1:23" ht="12" thickBot="1" x14ac:dyDescent="0.2">
      <c r="A31" s="49"/>
      <c r="B31" s="51" t="s">
        <v>29</v>
      </c>
      <c r="C31" s="52"/>
      <c r="D31" s="66">
        <v>581007.13780000003</v>
      </c>
      <c r="E31" s="66">
        <v>666076</v>
      </c>
      <c r="F31" s="67">
        <v>87.228354992523407</v>
      </c>
      <c r="G31" s="66">
        <v>974342.99069999997</v>
      </c>
      <c r="H31" s="67">
        <v>-40.369341869788002</v>
      </c>
      <c r="I31" s="66">
        <v>34366.004699999998</v>
      </c>
      <c r="J31" s="67">
        <v>5.9149023246302699</v>
      </c>
      <c r="K31" s="66">
        <v>-25972.544000000002</v>
      </c>
      <c r="L31" s="67">
        <v>-2.6656469280228001</v>
      </c>
      <c r="M31" s="67">
        <v>-2.32316667554784</v>
      </c>
      <c r="N31" s="66">
        <v>14934206.5502</v>
      </c>
      <c r="O31" s="66">
        <v>184847952.4233</v>
      </c>
      <c r="P31" s="66">
        <v>23520</v>
      </c>
      <c r="Q31" s="66">
        <v>35681</v>
      </c>
      <c r="R31" s="67">
        <v>-34.0825649505339</v>
      </c>
      <c r="S31" s="66">
        <v>24.7026844302721</v>
      </c>
      <c r="T31" s="66">
        <v>24.483866413497399</v>
      </c>
      <c r="U31" s="68">
        <v>0.88580663122821401</v>
      </c>
      <c r="V31" s="35"/>
      <c r="W31" s="35"/>
    </row>
    <row r="32" spans="1:23" ht="12" thickBot="1" x14ac:dyDescent="0.2">
      <c r="A32" s="49"/>
      <c r="B32" s="51" t="s">
        <v>30</v>
      </c>
      <c r="C32" s="52"/>
      <c r="D32" s="66">
        <v>108488.072</v>
      </c>
      <c r="E32" s="66">
        <v>122509</v>
      </c>
      <c r="F32" s="67">
        <v>88.555185333322399</v>
      </c>
      <c r="G32" s="66">
        <v>118582.1684</v>
      </c>
      <c r="H32" s="67">
        <v>-8.5123223299060502</v>
      </c>
      <c r="I32" s="66">
        <v>32075.707699999999</v>
      </c>
      <c r="J32" s="67">
        <v>29.566114604746598</v>
      </c>
      <c r="K32" s="66">
        <v>26975.3482</v>
      </c>
      <c r="L32" s="67">
        <v>22.748233198946998</v>
      </c>
      <c r="M32" s="67">
        <v>0.18907483462993799</v>
      </c>
      <c r="N32" s="66">
        <v>2781037.1113999998</v>
      </c>
      <c r="O32" s="66">
        <v>28120949.065400001</v>
      </c>
      <c r="P32" s="66">
        <v>23566</v>
      </c>
      <c r="Q32" s="66">
        <v>28637</v>
      </c>
      <c r="R32" s="67">
        <v>-17.707860460243701</v>
      </c>
      <c r="S32" s="66">
        <v>4.6035844861240802</v>
      </c>
      <c r="T32" s="66">
        <v>4.8217992736669304</v>
      </c>
      <c r="U32" s="68">
        <v>-4.74010606736101</v>
      </c>
      <c r="V32" s="35"/>
      <c r="W32" s="35"/>
    </row>
    <row r="33" spans="1:23" ht="12" thickBot="1" x14ac:dyDescent="0.2">
      <c r="A33" s="49"/>
      <c r="B33" s="51" t="s">
        <v>31</v>
      </c>
      <c r="C33" s="52"/>
      <c r="D33" s="69"/>
      <c r="E33" s="69"/>
      <c r="F33" s="69"/>
      <c r="G33" s="66">
        <v>28.2911</v>
      </c>
      <c r="H33" s="69"/>
      <c r="I33" s="69"/>
      <c r="J33" s="69"/>
      <c r="K33" s="66">
        <v>6.3441999999999998</v>
      </c>
      <c r="L33" s="67">
        <v>22.424720141670001</v>
      </c>
      <c r="M33" s="69"/>
      <c r="N33" s="66">
        <v>13.805300000000001</v>
      </c>
      <c r="O33" s="66">
        <v>4827.0679</v>
      </c>
      <c r="P33" s="69"/>
      <c r="Q33" s="66">
        <v>2</v>
      </c>
      <c r="R33" s="69"/>
      <c r="S33" s="69"/>
      <c r="T33" s="66">
        <v>0</v>
      </c>
      <c r="U33" s="70"/>
      <c r="V33" s="35"/>
      <c r="W33" s="35"/>
    </row>
    <row r="34" spans="1:23" ht="12" thickBot="1" x14ac:dyDescent="0.2">
      <c r="A34" s="49"/>
      <c r="B34" s="51" t="s">
        <v>36</v>
      </c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3</v>
      </c>
      <c r="O34" s="66">
        <v>8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 x14ac:dyDescent="0.2">
      <c r="A35" s="49"/>
      <c r="B35" s="51" t="s">
        <v>32</v>
      </c>
      <c r="C35" s="52"/>
      <c r="D35" s="66">
        <v>109915.84020000001</v>
      </c>
      <c r="E35" s="66">
        <v>162788</v>
      </c>
      <c r="F35" s="67">
        <v>67.520849325503093</v>
      </c>
      <c r="G35" s="66">
        <v>58701.305</v>
      </c>
      <c r="H35" s="67">
        <v>87.2459908685165</v>
      </c>
      <c r="I35" s="66">
        <v>12642.411</v>
      </c>
      <c r="J35" s="67">
        <v>11.501900887985</v>
      </c>
      <c r="K35" s="66">
        <v>8296.1510999999991</v>
      </c>
      <c r="L35" s="67">
        <v>14.1328222600843</v>
      </c>
      <c r="M35" s="67">
        <v>0.52388871027192296</v>
      </c>
      <c r="N35" s="66">
        <v>1870238.9691999999</v>
      </c>
      <c r="O35" s="66">
        <v>29206464.136500001</v>
      </c>
      <c r="P35" s="66">
        <v>8916</v>
      </c>
      <c r="Q35" s="66">
        <v>10458</v>
      </c>
      <c r="R35" s="67">
        <v>-14.744693057946099</v>
      </c>
      <c r="S35" s="66">
        <v>12.327931830417199</v>
      </c>
      <c r="T35" s="66">
        <v>13.213880933256799</v>
      </c>
      <c r="U35" s="68">
        <v>-7.1865185095659996</v>
      </c>
      <c r="V35" s="35"/>
      <c r="W35" s="35"/>
    </row>
    <row r="36" spans="1:23" ht="12" thickBot="1" x14ac:dyDescent="0.2">
      <c r="A36" s="49"/>
      <c r="B36" s="51" t="s">
        <v>37</v>
      </c>
      <c r="C36" s="52"/>
      <c r="D36" s="69"/>
      <c r="E36" s="66">
        <v>315540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 x14ac:dyDescent="0.2">
      <c r="A37" s="49"/>
      <c r="B37" s="51" t="s">
        <v>38</v>
      </c>
      <c r="C37" s="52"/>
      <c r="D37" s="69"/>
      <c r="E37" s="66">
        <v>615840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 x14ac:dyDescent="0.2">
      <c r="A38" s="49"/>
      <c r="B38" s="51" t="s">
        <v>39</v>
      </c>
      <c r="C38" s="52"/>
      <c r="D38" s="69"/>
      <c r="E38" s="66">
        <v>331707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 x14ac:dyDescent="0.2">
      <c r="A39" s="49"/>
      <c r="B39" s="51" t="s">
        <v>33</v>
      </c>
      <c r="C39" s="52"/>
      <c r="D39" s="66">
        <v>186429.06</v>
      </c>
      <c r="E39" s="66">
        <v>250201</v>
      </c>
      <c r="F39" s="67">
        <v>74.511716579869798</v>
      </c>
      <c r="G39" s="66">
        <v>610227.35060000001</v>
      </c>
      <c r="H39" s="67">
        <v>-69.449245462909005</v>
      </c>
      <c r="I39" s="66">
        <v>9848.5977999999996</v>
      </c>
      <c r="J39" s="67">
        <v>5.2827589218118698</v>
      </c>
      <c r="K39" s="66">
        <v>24102.207399999999</v>
      </c>
      <c r="L39" s="67">
        <v>3.9497094609577501</v>
      </c>
      <c r="M39" s="67">
        <v>-0.59138191633020298</v>
      </c>
      <c r="N39" s="66">
        <v>3722455.2212999999</v>
      </c>
      <c r="O39" s="66">
        <v>49254727.778999999</v>
      </c>
      <c r="P39" s="66">
        <v>301</v>
      </c>
      <c r="Q39" s="66">
        <v>421</v>
      </c>
      <c r="R39" s="67">
        <v>-28.503562945368198</v>
      </c>
      <c r="S39" s="66">
        <v>619.36564784053201</v>
      </c>
      <c r="T39" s="66">
        <v>645.33975059382396</v>
      </c>
      <c r="U39" s="68">
        <v>-4.1936621515664596</v>
      </c>
      <c r="V39" s="35"/>
      <c r="W39" s="35"/>
    </row>
    <row r="40" spans="1:23" ht="12" thickBot="1" x14ac:dyDescent="0.2">
      <c r="A40" s="49"/>
      <c r="B40" s="51" t="s">
        <v>34</v>
      </c>
      <c r="C40" s="52"/>
      <c r="D40" s="66">
        <v>438340.61229999998</v>
      </c>
      <c r="E40" s="66">
        <v>372860</v>
      </c>
      <c r="F40" s="67">
        <v>117.56171546961301</v>
      </c>
      <c r="G40" s="66">
        <v>794175.31530000002</v>
      </c>
      <c r="H40" s="67">
        <v>-44.805560704890901</v>
      </c>
      <c r="I40" s="66">
        <v>25913.515899999999</v>
      </c>
      <c r="J40" s="67">
        <v>5.9117305521909502</v>
      </c>
      <c r="K40" s="66">
        <v>44145.139000000003</v>
      </c>
      <c r="L40" s="67">
        <v>5.5586138412428703</v>
      </c>
      <c r="M40" s="67">
        <v>-0.41299276688198899</v>
      </c>
      <c r="N40" s="66">
        <v>9672599.3521999996</v>
      </c>
      <c r="O40" s="66">
        <v>95726908.100099996</v>
      </c>
      <c r="P40" s="66">
        <v>2369</v>
      </c>
      <c r="Q40" s="66">
        <v>3896</v>
      </c>
      <c r="R40" s="67">
        <v>-39.194045174537997</v>
      </c>
      <c r="S40" s="66">
        <v>185.03191739130401</v>
      </c>
      <c r="T40" s="66">
        <v>205.04794222279301</v>
      </c>
      <c r="U40" s="68">
        <v>-10.817606558742201</v>
      </c>
      <c r="V40" s="35"/>
      <c r="W40" s="35"/>
    </row>
    <row r="41" spans="1:23" ht="12" thickBot="1" x14ac:dyDescent="0.2">
      <c r="A41" s="49"/>
      <c r="B41" s="51" t="s">
        <v>40</v>
      </c>
      <c r="C41" s="52"/>
      <c r="D41" s="69"/>
      <c r="E41" s="66">
        <v>82164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 x14ac:dyDescent="0.2">
      <c r="A42" s="49"/>
      <c r="B42" s="51" t="s">
        <v>41</v>
      </c>
      <c r="C42" s="52"/>
      <c r="D42" s="69"/>
      <c r="E42" s="66">
        <v>54937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 x14ac:dyDescent="0.2">
      <c r="A43" s="49"/>
      <c r="B43" s="51" t="s">
        <v>71</v>
      </c>
      <c r="C43" s="5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6">
        <v>170.9402</v>
      </c>
      <c r="O43" s="66">
        <v>170.9402</v>
      </c>
      <c r="P43" s="69"/>
      <c r="Q43" s="69"/>
      <c r="R43" s="69"/>
      <c r="S43" s="69"/>
      <c r="T43" s="69"/>
      <c r="U43" s="70"/>
      <c r="V43" s="35"/>
      <c r="W43" s="35"/>
    </row>
    <row r="44" spans="1:23" ht="12" thickBot="1" x14ac:dyDescent="0.2">
      <c r="A44" s="50"/>
      <c r="B44" s="51" t="s">
        <v>35</v>
      </c>
      <c r="C44" s="52"/>
      <c r="D44" s="71">
        <v>12331.760200000001</v>
      </c>
      <c r="E44" s="72"/>
      <c r="F44" s="72"/>
      <c r="G44" s="71">
        <v>40742.919099999999</v>
      </c>
      <c r="H44" s="73">
        <v>-69.732752408503799</v>
      </c>
      <c r="I44" s="71">
        <v>1466.7171000000001</v>
      </c>
      <c r="J44" s="73">
        <v>11.8938178833546</v>
      </c>
      <c r="K44" s="71">
        <v>4299.6697999999997</v>
      </c>
      <c r="L44" s="73">
        <v>10.553170698071099</v>
      </c>
      <c r="M44" s="73">
        <v>-0.65887680491185596</v>
      </c>
      <c r="N44" s="71">
        <v>260857.95569999999</v>
      </c>
      <c r="O44" s="71">
        <v>6467330.5517999995</v>
      </c>
      <c r="P44" s="71">
        <v>29</v>
      </c>
      <c r="Q44" s="71">
        <v>27</v>
      </c>
      <c r="R44" s="73">
        <v>7.4074074074074199</v>
      </c>
      <c r="S44" s="71">
        <v>425.23311034482799</v>
      </c>
      <c r="T44" s="71">
        <v>150.116392592593</v>
      </c>
      <c r="U44" s="74">
        <v>64.697858905939597</v>
      </c>
      <c r="V44" s="35"/>
      <c r="W44" s="35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10" workbookViewId="0">
      <selection activeCell="I27" sqref="I27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47431</v>
      </c>
      <c r="D2" s="32">
        <v>534170.79375213699</v>
      </c>
      <c r="E2" s="32">
        <v>405458.58055299101</v>
      </c>
      <c r="F2" s="32">
        <v>128712.213199145</v>
      </c>
      <c r="G2" s="32">
        <v>405458.58055299101</v>
      </c>
      <c r="H2" s="32">
        <v>0.240957039779434</v>
      </c>
    </row>
    <row r="3" spans="1:8" ht="14.25" x14ac:dyDescent="0.2">
      <c r="A3" s="32">
        <v>2</v>
      </c>
      <c r="B3" s="33">
        <v>13</v>
      </c>
      <c r="C3" s="32">
        <v>7447.8879999999999</v>
      </c>
      <c r="D3" s="32">
        <v>83738.717054307504</v>
      </c>
      <c r="E3" s="32">
        <v>68178.640933741801</v>
      </c>
      <c r="F3" s="32">
        <v>15560.0761205658</v>
      </c>
      <c r="G3" s="32">
        <v>68178.640933741801</v>
      </c>
      <c r="H3" s="32">
        <v>0.18581698726617099</v>
      </c>
    </row>
    <row r="4" spans="1:8" ht="14.25" x14ac:dyDescent="0.2">
      <c r="A4" s="32">
        <v>3</v>
      </c>
      <c r="B4" s="33">
        <v>14</v>
      </c>
      <c r="C4" s="32">
        <v>96915</v>
      </c>
      <c r="D4" s="32">
        <v>101716.830967521</v>
      </c>
      <c r="E4" s="32">
        <v>72432.235888034207</v>
      </c>
      <c r="F4" s="32">
        <v>29284.595079487201</v>
      </c>
      <c r="G4" s="32">
        <v>72432.235888034207</v>
      </c>
      <c r="H4" s="32">
        <v>0.28790314052192501</v>
      </c>
    </row>
    <row r="5" spans="1:8" ht="14.25" x14ac:dyDescent="0.2">
      <c r="A5" s="32">
        <v>4</v>
      </c>
      <c r="B5" s="33">
        <v>15</v>
      </c>
      <c r="C5" s="32">
        <v>4184</v>
      </c>
      <c r="D5" s="32">
        <v>64400.457180341902</v>
      </c>
      <c r="E5" s="32">
        <v>55792.656788888897</v>
      </c>
      <c r="F5" s="32">
        <v>8607.8003914529909</v>
      </c>
      <c r="G5" s="32">
        <v>55792.656788888897</v>
      </c>
      <c r="H5" s="32">
        <v>0.13366054789562101</v>
      </c>
    </row>
    <row r="6" spans="1:8" ht="14.25" x14ac:dyDescent="0.2">
      <c r="A6" s="32">
        <v>5</v>
      </c>
      <c r="B6" s="33">
        <v>16</v>
      </c>
      <c r="C6" s="32">
        <v>3190</v>
      </c>
      <c r="D6" s="32">
        <v>187332.993402564</v>
      </c>
      <c r="E6" s="32">
        <v>148769.23684359001</v>
      </c>
      <c r="F6" s="32">
        <v>38563.756558974397</v>
      </c>
      <c r="G6" s="32">
        <v>148769.23684359001</v>
      </c>
      <c r="H6" s="32">
        <v>0.20585672528118901</v>
      </c>
    </row>
    <row r="7" spans="1:8" ht="14.25" x14ac:dyDescent="0.2">
      <c r="A7" s="32">
        <v>6</v>
      </c>
      <c r="B7" s="33">
        <v>17</v>
      </c>
      <c r="C7" s="32">
        <v>19003</v>
      </c>
      <c r="D7" s="32">
        <v>316674.16153760703</v>
      </c>
      <c r="E7" s="32">
        <v>249199.982398291</v>
      </c>
      <c r="F7" s="32">
        <v>67474.179139316198</v>
      </c>
      <c r="G7" s="32">
        <v>249199.982398291</v>
      </c>
      <c r="H7" s="32">
        <v>0.21307131220209499</v>
      </c>
    </row>
    <row r="8" spans="1:8" ht="14.25" x14ac:dyDescent="0.2">
      <c r="A8" s="32">
        <v>7</v>
      </c>
      <c r="B8" s="33">
        <v>18</v>
      </c>
      <c r="C8" s="32">
        <v>35438</v>
      </c>
      <c r="D8" s="32">
        <v>135102.14983333301</v>
      </c>
      <c r="E8" s="32">
        <v>112049.60448119701</v>
      </c>
      <c r="F8" s="32">
        <v>23052.5453521368</v>
      </c>
      <c r="G8" s="32">
        <v>112049.60448119701</v>
      </c>
      <c r="H8" s="32">
        <v>0.17063048501134301</v>
      </c>
    </row>
    <row r="9" spans="1:8" ht="14.25" x14ac:dyDescent="0.2">
      <c r="A9" s="32">
        <v>8</v>
      </c>
      <c r="B9" s="33">
        <v>19</v>
      </c>
      <c r="C9" s="32">
        <v>18185</v>
      </c>
      <c r="D9" s="32">
        <v>142182.17829487199</v>
      </c>
      <c r="E9" s="32">
        <v>120555.625130769</v>
      </c>
      <c r="F9" s="32">
        <v>21626.553164102599</v>
      </c>
      <c r="G9" s="32">
        <v>120555.625130769</v>
      </c>
      <c r="H9" s="32">
        <v>0.15210452831332499</v>
      </c>
    </row>
    <row r="10" spans="1:8" ht="14.25" x14ac:dyDescent="0.2">
      <c r="A10" s="32">
        <v>9</v>
      </c>
      <c r="B10" s="33">
        <v>21</v>
      </c>
      <c r="C10" s="32">
        <v>149449</v>
      </c>
      <c r="D10" s="32">
        <v>660616.47</v>
      </c>
      <c r="E10" s="32">
        <v>643552.33990000002</v>
      </c>
      <c r="F10" s="32">
        <v>17064.130099999998</v>
      </c>
      <c r="G10" s="32">
        <v>643552.33990000002</v>
      </c>
      <c r="H10" s="32">
        <v>2.58306156066621E-2</v>
      </c>
    </row>
    <row r="11" spans="1:8" ht="14.25" x14ac:dyDescent="0.2">
      <c r="A11" s="32">
        <v>10</v>
      </c>
      <c r="B11" s="33">
        <v>22</v>
      </c>
      <c r="C11" s="32">
        <v>36176</v>
      </c>
      <c r="D11" s="32">
        <v>441939.30274615402</v>
      </c>
      <c r="E11" s="32">
        <v>387504.092215385</v>
      </c>
      <c r="F11" s="32">
        <v>54435.210530769204</v>
      </c>
      <c r="G11" s="32">
        <v>387504.092215385</v>
      </c>
      <c r="H11" s="32">
        <v>0.123173499601678</v>
      </c>
    </row>
    <row r="12" spans="1:8" ht="14.25" x14ac:dyDescent="0.2">
      <c r="A12" s="32">
        <v>11</v>
      </c>
      <c r="B12" s="33">
        <v>23</v>
      </c>
      <c r="C12" s="32">
        <v>191995.12</v>
      </c>
      <c r="D12" s="32">
        <v>1334784.06563333</v>
      </c>
      <c r="E12" s="32">
        <v>1142045.65853504</v>
      </c>
      <c r="F12" s="32">
        <v>192738.40709829101</v>
      </c>
      <c r="G12" s="32">
        <v>1142045.65853504</v>
      </c>
      <c r="H12" s="32">
        <v>0.14439669461205301</v>
      </c>
    </row>
    <row r="13" spans="1:8" ht="14.25" x14ac:dyDescent="0.2">
      <c r="A13" s="32">
        <v>12</v>
      </c>
      <c r="B13" s="33">
        <v>24</v>
      </c>
      <c r="C13" s="32">
        <v>12801</v>
      </c>
      <c r="D13" s="32">
        <v>384092.75247265003</v>
      </c>
      <c r="E13" s="32">
        <v>339338.58978205099</v>
      </c>
      <c r="F13" s="32">
        <v>44754.162690598299</v>
      </c>
      <c r="G13" s="32">
        <v>339338.58978205099</v>
      </c>
      <c r="H13" s="32">
        <v>0.116519154299286</v>
      </c>
    </row>
    <row r="14" spans="1:8" ht="14.25" x14ac:dyDescent="0.2">
      <c r="A14" s="32">
        <v>13</v>
      </c>
      <c r="B14" s="33">
        <v>25</v>
      </c>
      <c r="C14" s="32">
        <v>73110</v>
      </c>
      <c r="D14" s="32">
        <v>783861.65930000006</v>
      </c>
      <c r="E14" s="32">
        <v>730469.89099999995</v>
      </c>
      <c r="F14" s="32">
        <v>53391.768300000003</v>
      </c>
      <c r="G14" s="32">
        <v>730469.89099999995</v>
      </c>
      <c r="H14" s="32">
        <v>6.8113764293152995E-2</v>
      </c>
    </row>
    <row r="15" spans="1:8" ht="14.25" x14ac:dyDescent="0.2">
      <c r="A15" s="32">
        <v>14</v>
      </c>
      <c r="B15" s="33">
        <v>26</v>
      </c>
      <c r="C15" s="32">
        <v>48920</v>
      </c>
      <c r="D15" s="32">
        <v>267105.56089999998</v>
      </c>
      <c r="E15" s="32">
        <v>233993.85759999999</v>
      </c>
      <c r="F15" s="32">
        <v>33111.703300000001</v>
      </c>
      <c r="G15" s="32">
        <v>233993.85759999999</v>
      </c>
      <c r="H15" s="32">
        <v>0.12396485939278699</v>
      </c>
    </row>
    <row r="16" spans="1:8" ht="14.25" x14ac:dyDescent="0.2">
      <c r="A16" s="32">
        <v>15</v>
      </c>
      <c r="B16" s="33">
        <v>27</v>
      </c>
      <c r="C16" s="32">
        <v>148247.08900000001</v>
      </c>
      <c r="D16" s="32">
        <v>1046764.1827</v>
      </c>
      <c r="E16" s="32">
        <v>901083.39179999998</v>
      </c>
      <c r="F16" s="32">
        <v>145680.79089999999</v>
      </c>
      <c r="G16" s="32">
        <v>901083.39179999998</v>
      </c>
      <c r="H16" s="32">
        <v>0.13917250256331301</v>
      </c>
    </row>
    <row r="17" spans="1:8" ht="14.25" x14ac:dyDescent="0.2">
      <c r="A17" s="32">
        <v>16</v>
      </c>
      <c r="B17" s="33">
        <v>29</v>
      </c>
      <c r="C17" s="32">
        <v>195580</v>
      </c>
      <c r="D17" s="32">
        <v>2409929.66365299</v>
      </c>
      <c r="E17" s="32">
        <v>2201112.2451769202</v>
      </c>
      <c r="F17" s="32">
        <v>208817.41847606801</v>
      </c>
      <c r="G17" s="32">
        <v>2201112.2451769202</v>
      </c>
      <c r="H17" s="32">
        <v>8.6648760594755805E-2</v>
      </c>
    </row>
    <row r="18" spans="1:8" ht="14.25" x14ac:dyDescent="0.2">
      <c r="A18" s="32">
        <v>17</v>
      </c>
      <c r="B18" s="33">
        <v>31</v>
      </c>
      <c r="C18" s="32">
        <v>25841.681</v>
      </c>
      <c r="D18" s="32">
        <v>206545.79405610799</v>
      </c>
      <c r="E18" s="32">
        <v>167772.142520975</v>
      </c>
      <c r="F18" s="32">
        <v>38773.651535133002</v>
      </c>
      <c r="G18" s="32">
        <v>167772.142520975</v>
      </c>
      <c r="H18" s="32">
        <v>0.18772423671140101</v>
      </c>
    </row>
    <row r="19" spans="1:8" ht="14.25" x14ac:dyDescent="0.2">
      <c r="A19" s="32">
        <v>18</v>
      </c>
      <c r="B19" s="33">
        <v>32</v>
      </c>
      <c r="C19" s="32">
        <v>10160.450999999999</v>
      </c>
      <c r="D19" s="32">
        <v>163362.86291639801</v>
      </c>
      <c r="E19" s="32">
        <v>147191.02628751099</v>
      </c>
      <c r="F19" s="32">
        <v>16171.8366288867</v>
      </c>
      <c r="G19" s="32">
        <v>147191.02628751099</v>
      </c>
      <c r="H19" s="32">
        <v>9.8993347326207903E-2</v>
      </c>
    </row>
    <row r="20" spans="1:8" ht="14.25" x14ac:dyDescent="0.2">
      <c r="A20" s="32">
        <v>19</v>
      </c>
      <c r="B20" s="33">
        <v>33</v>
      </c>
      <c r="C20" s="32">
        <v>46799.404000000002</v>
      </c>
      <c r="D20" s="32">
        <v>515788.907803396</v>
      </c>
      <c r="E20" s="32">
        <v>403148.80903625098</v>
      </c>
      <c r="F20" s="32">
        <v>112640.098767146</v>
      </c>
      <c r="G20" s="32">
        <v>403148.80903625098</v>
      </c>
      <c r="H20" s="32">
        <v>0.21838410454937601</v>
      </c>
    </row>
    <row r="21" spans="1:8" ht="14.25" x14ac:dyDescent="0.2">
      <c r="A21" s="32">
        <v>20</v>
      </c>
      <c r="B21" s="33">
        <v>34</v>
      </c>
      <c r="C21" s="32">
        <v>38909.419000000002</v>
      </c>
      <c r="D21" s="32">
        <v>200491.19973517099</v>
      </c>
      <c r="E21" s="32">
        <v>136691.65428416399</v>
      </c>
      <c r="F21" s="32">
        <v>63799.545451006903</v>
      </c>
      <c r="G21" s="32">
        <v>136691.65428416399</v>
      </c>
      <c r="H21" s="32">
        <v>0.31821618871690899</v>
      </c>
    </row>
    <row r="22" spans="1:8" ht="14.25" x14ac:dyDescent="0.2">
      <c r="A22" s="32">
        <v>21</v>
      </c>
      <c r="B22" s="33">
        <v>35</v>
      </c>
      <c r="C22" s="32">
        <v>29146.113000000001</v>
      </c>
      <c r="D22" s="32">
        <v>656646.07007699099</v>
      </c>
      <c r="E22" s="32">
        <v>614802.13396902697</v>
      </c>
      <c r="F22" s="32">
        <v>41843.936107964597</v>
      </c>
      <c r="G22" s="32">
        <v>614802.13396902697</v>
      </c>
      <c r="H22" s="32">
        <v>6.3723728831664897E-2</v>
      </c>
    </row>
    <row r="23" spans="1:8" ht="14.25" x14ac:dyDescent="0.2">
      <c r="A23" s="32">
        <v>22</v>
      </c>
      <c r="B23" s="33">
        <v>36</v>
      </c>
      <c r="C23" s="32">
        <v>115440.353</v>
      </c>
      <c r="D23" s="32">
        <v>498329.516065487</v>
      </c>
      <c r="E23" s="32">
        <v>418831.79091045202</v>
      </c>
      <c r="F23" s="32">
        <v>79497.725155034801</v>
      </c>
      <c r="G23" s="32">
        <v>418831.79091045202</v>
      </c>
      <c r="H23" s="32">
        <v>0.15952842966778599</v>
      </c>
    </row>
    <row r="24" spans="1:8" ht="14.25" x14ac:dyDescent="0.2">
      <c r="A24" s="32">
        <v>23</v>
      </c>
      <c r="B24" s="33">
        <v>37</v>
      </c>
      <c r="C24" s="32">
        <v>86941.861999999994</v>
      </c>
      <c r="D24" s="32">
        <v>827432.39223628305</v>
      </c>
      <c r="E24" s="32">
        <v>727694.80610928906</v>
      </c>
      <c r="F24" s="32">
        <v>99737.586126993803</v>
      </c>
      <c r="G24" s="32">
        <v>727694.80610928906</v>
      </c>
      <c r="H24" s="32">
        <v>0.12053865314293</v>
      </c>
    </row>
    <row r="25" spans="1:8" ht="14.25" x14ac:dyDescent="0.2">
      <c r="A25" s="32">
        <v>24</v>
      </c>
      <c r="B25" s="33">
        <v>38</v>
      </c>
      <c r="C25" s="32">
        <v>132191.61900000001</v>
      </c>
      <c r="D25" s="32">
        <v>581007.06327256595</v>
      </c>
      <c r="E25" s="32">
        <v>546641.10000531003</v>
      </c>
      <c r="F25" s="32">
        <v>34365.9632672566</v>
      </c>
      <c r="G25" s="32">
        <v>546641.10000531003</v>
      </c>
      <c r="H25" s="32">
        <v>5.91489595215723E-2</v>
      </c>
    </row>
    <row r="26" spans="1:8" ht="14.25" x14ac:dyDescent="0.2">
      <c r="A26" s="32">
        <v>25</v>
      </c>
      <c r="B26" s="33">
        <v>39</v>
      </c>
      <c r="C26" s="32">
        <v>79117.17</v>
      </c>
      <c r="D26" s="32">
        <v>108488.031849217</v>
      </c>
      <c r="E26" s="32">
        <v>76412.350988522798</v>
      </c>
      <c r="F26" s="32">
        <v>32075.680860694301</v>
      </c>
      <c r="G26" s="32">
        <v>76412.350988522798</v>
      </c>
      <c r="H26" s="32">
        <v>0.29566100807575701</v>
      </c>
    </row>
    <row r="27" spans="1:8" ht="14.25" x14ac:dyDescent="0.2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 x14ac:dyDescent="0.2">
      <c r="A28" s="32">
        <v>26</v>
      </c>
      <c r="B28" s="33">
        <v>42</v>
      </c>
      <c r="C28" s="32">
        <v>6966.1840000000002</v>
      </c>
      <c r="D28" s="32">
        <v>109915.84</v>
      </c>
      <c r="E28" s="32">
        <v>97273.428799999994</v>
      </c>
      <c r="F28" s="32">
        <v>12642.4112</v>
      </c>
      <c r="G28" s="32">
        <v>97273.428799999994</v>
      </c>
      <c r="H28" s="32">
        <v>0.11501901090871</v>
      </c>
    </row>
    <row r="29" spans="1:8" ht="14.25" x14ac:dyDescent="0.2">
      <c r="A29" s="32">
        <v>27</v>
      </c>
      <c r="B29" s="33">
        <v>75</v>
      </c>
      <c r="C29" s="32">
        <v>310</v>
      </c>
      <c r="D29" s="32">
        <v>186429.05982905999</v>
      </c>
      <c r="E29" s="32">
        <v>176580.46581196599</v>
      </c>
      <c r="F29" s="32">
        <v>9848.5940170940194</v>
      </c>
      <c r="G29" s="32">
        <v>176580.46581196599</v>
      </c>
      <c r="H29" s="32">
        <v>5.2827568975160701E-2</v>
      </c>
    </row>
    <row r="30" spans="1:8" ht="14.25" x14ac:dyDescent="0.2">
      <c r="A30" s="32">
        <v>28</v>
      </c>
      <c r="B30" s="33">
        <v>76</v>
      </c>
      <c r="C30" s="32">
        <v>2565</v>
      </c>
      <c r="D30" s="32">
        <v>438340.61102564097</v>
      </c>
      <c r="E30" s="32">
        <v>412427.09637265</v>
      </c>
      <c r="F30" s="32">
        <v>25913.5146529915</v>
      </c>
      <c r="G30" s="32">
        <v>412427.09637265</v>
      </c>
      <c r="H30" s="32">
        <v>5.9117302848938201E-2</v>
      </c>
    </row>
    <row r="31" spans="1:8" ht="14.25" x14ac:dyDescent="0.2">
      <c r="A31" s="32">
        <v>29</v>
      </c>
      <c r="B31" s="33">
        <v>99</v>
      </c>
      <c r="C31" s="32">
        <v>29</v>
      </c>
      <c r="D31" s="32">
        <v>12331.760078662701</v>
      </c>
      <c r="E31" s="32">
        <v>10865.0432645034</v>
      </c>
      <c r="F31" s="32">
        <v>1466.7168141592899</v>
      </c>
      <c r="G31" s="32">
        <v>10865.0432645034</v>
      </c>
      <c r="H31" s="32">
        <v>0.11893815682459701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3"/>
      <c r="D45" s="33"/>
      <c r="E45" s="33"/>
      <c r="F45" s="33"/>
      <c r="G45" s="33"/>
      <c r="H45" s="33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  <row r="64" spans="1:8" ht="14.25" x14ac:dyDescent="0.2">
      <c r="A64" s="32"/>
      <c r="B64" s="33"/>
      <c r="C64" s="32"/>
      <c r="D64" s="32"/>
      <c r="E64" s="32"/>
      <c r="F64" s="32"/>
      <c r="G64" s="32"/>
      <c r="H64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2014-06-17T00:52:26Z</dcterms:modified>
</cp:coreProperties>
</file>