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s="1"/>
  <c r="L39" i="2" s="1"/>
  <c r="K39" i="2" l="1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<sst xmlns="http://schemas.openxmlformats.org/spreadsheetml/2006/main" count="116" uniqueCount="73">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</sst>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12877105.0023</v>
      </c>
      <c r="F3" s="25">
        <f>RA!I7</f>
        <v>1631922.4679</v>
      </c>
      <c r="G3" s="16">
        <f>E3-F3</f>
        <v>11245182.534399999</v>
      </c>
      <c r="H3" s="27">
        <f>RA!J7</f>
        <v>12.673053979202001</v>
      </c>
      <c r="I3" s="20">
        <f>SUM(I4:I40)</f>
        <v>12877108.010474307</v>
      </c>
      <c r="J3" s="21">
        <f>SUM(J4:J40)</f>
        <v>11245182.292984106</v>
      </c>
      <c r="K3" s="22">
        <f>E3-I3</f>
        <v>-3.0081743076443672</v>
      </c>
      <c r="L3" s="22">
        <f>G3-J3</f>
        <v>0.24141589365899563</v>
      </c>
    </row>
    <row r="4" spans="1:12" x14ac:dyDescent="0.15">
      <c r="A4" s="39">
        <f>RA!A8</f>
        <v>41807</v>
      </c>
      <c r="B4" s="12">
        <v>12</v>
      </c>
      <c r="C4" s="36" t="s">
        <v>6</v>
      </c>
      <c r="D4" s="36"/>
      <c r="E4" s="15">
        <f>VLOOKUP(C4,RA!B8:D39,3,0)</f>
        <v>455779.43640000001</v>
      </c>
      <c r="F4" s="25">
        <f>VLOOKUP(C4,RA!B8:I43,8,0)</f>
        <v>118204.2798</v>
      </c>
      <c r="G4" s="16">
        <f t="shared" ref="G4:G40" si="0">E4-F4</f>
        <v>337575.15659999999</v>
      </c>
      <c r="H4" s="27">
        <f>RA!J8</f>
        <v>25.934535514292499</v>
      </c>
      <c r="I4" s="20">
        <f>VLOOKUP(B4,RMS!B:D,3,FALSE)</f>
        <v>455779.85890598298</v>
      </c>
      <c r="J4" s="21">
        <f>VLOOKUP(B4,RMS!B:E,4,FALSE)</f>
        <v>337575.16186581203</v>
      </c>
      <c r="K4" s="22">
        <f t="shared" ref="K4:K40" si="1">E4-I4</f>
        <v>-0.42250598297687247</v>
      </c>
      <c r="L4" s="22">
        <f t="shared" ref="L4:L40" si="2">G4-J4</f>
        <v>-5.2658120403066278E-3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63126.417399999998</v>
      </c>
      <c r="F5" s="25">
        <f>VLOOKUP(C5,RA!B9:I44,8,0)</f>
        <v>14388.195400000001</v>
      </c>
      <c r="G5" s="16">
        <f t="shared" si="0"/>
        <v>48738.221999999994</v>
      </c>
      <c r="H5" s="27">
        <f>RA!J9</f>
        <v>22.7926690482517</v>
      </c>
      <c r="I5" s="20">
        <f>VLOOKUP(B5,RMS!B:D,3,FALSE)</f>
        <v>63126.431737780797</v>
      </c>
      <c r="J5" s="21">
        <f>VLOOKUP(B5,RMS!B:E,4,FALSE)</f>
        <v>48738.229180667098</v>
      </c>
      <c r="K5" s="22">
        <f t="shared" si="1"/>
        <v>-1.4337780798086897E-2</v>
      </c>
      <c r="L5" s="22">
        <f t="shared" si="2"/>
        <v>-7.1806671039666981E-3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97562.578399999999</v>
      </c>
      <c r="F6" s="25">
        <f>VLOOKUP(C6,RA!B10:I45,8,0)</f>
        <v>28463.713299999999</v>
      </c>
      <c r="G6" s="16">
        <f t="shared" si="0"/>
        <v>69098.865099999995</v>
      </c>
      <c r="H6" s="27">
        <f>RA!J10</f>
        <v>29.174826830939899</v>
      </c>
      <c r="I6" s="20">
        <f>VLOOKUP(B6,RMS!B:D,3,FALSE)</f>
        <v>97564.436891453006</v>
      </c>
      <c r="J6" s="21">
        <f>VLOOKUP(B6,RMS!B:E,4,FALSE)</f>
        <v>69098.865259829094</v>
      </c>
      <c r="K6" s="22">
        <f t="shared" si="1"/>
        <v>-1.8584914530074457</v>
      </c>
      <c r="L6" s="22">
        <f t="shared" si="2"/>
        <v>-1.5982909826561809E-4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57916.086600000002</v>
      </c>
      <c r="F7" s="25">
        <f>VLOOKUP(C7,RA!B11:I46,8,0)</f>
        <v>8046.9314000000004</v>
      </c>
      <c r="G7" s="16">
        <f t="shared" si="0"/>
        <v>49869.155200000001</v>
      </c>
      <c r="H7" s="27">
        <f>RA!J11</f>
        <v>13.8941214305042</v>
      </c>
      <c r="I7" s="20">
        <f>VLOOKUP(B7,RMS!B:D,3,FALSE)</f>
        <v>57916.107511965798</v>
      </c>
      <c r="J7" s="21">
        <f>VLOOKUP(B7,RMS!B:E,4,FALSE)</f>
        <v>49869.155391453001</v>
      </c>
      <c r="K7" s="22">
        <f t="shared" si="1"/>
        <v>-2.0911965795676224E-2</v>
      </c>
      <c r="L7" s="22">
        <f t="shared" si="2"/>
        <v>-1.914530002977699E-4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158899.1992</v>
      </c>
      <c r="F8" s="25">
        <f>VLOOKUP(C8,RA!B12:I47,8,0)</f>
        <v>33200.541400000002</v>
      </c>
      <c r="G8" s="16">
        <f t="shared" si="0"/>
        <v>125698.6578</v>
      </c>
      <c r="H8" s="27">
        <f>RA!J12</f>
        <v>20.894089817414301</v>
      </c>
      <c r="I8" s="20">
        <f>VLOOKUP(B8,RMS!B:D,3,FALSE)</f>
        <v>158899.199479487</v>
      </c>
      <c r="J8" s="21">
        <f>VLOOKUP(B8,RMS!B:E,4,FALSE)</f>
        <v>125698.657394872</v>
      </c>
      <c r="K8" s="22">
        <f t="shared" si="1"/>
        <v>-2.7948699425905943E-4</v>
      </c>
      <c r="L8" s="22">
        <f t="shared" si="2"/>
        <v>4.0512799751013517E-4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263255.54269999999</v>
      </c>
      <c r="F9" s="25">
        <f>VLOOKUP(C9,RA!B13:I48,8,0)</f>
        <v>64470.791599999997</v>
      </c>
      <c r="G9" s="16">
        <f t="shared" si="0"/>
        <v>198784.75109999999</v>
      </c>
      <c r="H9" s="27">
        <f>RA!J13</f>
        <v>24.489813562432499</v>
      </c>
      <c r="I9" s="20">
        <f>VLOOKUP(B9,RMS!B:D,3,FALSE)</f>
        <v>263255.66071794898</v>
      </c>
      <c r="J9" s="21">
        <f>VLOOKUP(B9,RMS!B:E,4,FALSE)</f>
        <v>198784.75091794899</v>
      </c>
      <c r="K9" s="22">
        <f t="shared" si="1"/>
        <v>-0.11801794898929074</v>
      </c>
      <c r="L9" s="22">
        <f t="shared" si="2"/>
        <v>1.8205100786872208E-4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152934.29759999999</v>
      </c>
      <c r="F10" s="25">
        <f>VLOOKUP(C10,RA!B14:I49,8,0)</f>
        <v>28075.200400000002</v>
      </c>
      <c r="G10" s="16">
        <f t="shared" si="0"/>
        <v>124859.09719999999</v>
      </c>
      <c r="H10" s="27">
        <f>RA!J14</f>
        <v>18.357687477946101</v>
      </c>
      <c r="I10" s="20">
        <f>VLOOKUP(B10,RMS!B:D,3,FALSE)</f>
        <v>152934.28952734999</v>
      </c>
      <c r="J10" s="21">
        <f>VLOOKUP(B10,RMS!B:E,4,FALSE)</f>
        <v>124859.096634188</v>
      </c>
      <c r="K10" s="22">
        <f t="shared" si="1"/>
        <v>8.0726500018499792E-3</v>
      </c>
      <c r="L10" s="22">
        <f t="shared" si="2"/>
        <v>5.6581199169158936E-4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116915.89539999999</v>
      </c>
      <c r="F11" s="25">
        <f>VLOOKUP(C11,RA!B15:I50,8,0)</f>
        <v>21542.108800000002</v>
      </c>
      <c r="G11" s="16">
        <f t="shared" si="0"/>
        <v>95373.786599999992</v>
      </c>
      <c r="H11" s="27">
        <f>RA!J15</f>
        <v>18.425303699123901</v>
      </c>
      <c r="I11" s="20">
        <f>VLOOKUP(B11,RMS!B:D,3,FALSE)</f>
        <v>116915.96479145301</v>
      </c>
      <c r="J11" s="21">
        <f>VLOOKUP(B11,RMS!B:E,4,FALSE)</f>
        <v>95373.787043589706</v>
      </c>
      <c r="K11" s="22">
        <f t="shared" si="1"/>
        <v>-6.9391453012940474E-2</v>
      </c>
      <c r="L11" s="22">
        <f t="shared" si="2"/>
        <v>-4.4358971354085952E-4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666653.87340000004</v>
      </c>
      <c r="F12" s="25">
        <f>VLOOKUP(C12,RA!B16:I51,8,0)</f>
        <v>18596.942899999998</v>
      </c>
      <c r="G12" s="16">
        <f t="shared" si="0"/>
        <v>648056.93050000002</v>
      </c>
      <c r="H12" s="27">
        <f>RA!J16</f>
        <v>2.7895949670484601</v>
      </c>
      <c r="I12" s="20">
        <f>VLOOKUP(B12,RMS!B:D,3,FALSE)</f>
        <v>666653.7757</v>
      </c>
      <c r="J12" s="21">
        <f>VLOOKUP(B12,RMS!B:E,4,FALSE)</f>
        <v>648056.93050000002</v>
      </c>
      <c r="K12" s="22">
        <f t="shared" si="1"/>
        <v>9.770000004209578E-2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433645.46679999999</v>
      </c>
      <c r="F13" s="25">
        <f>VLOOKUP(C13,RA!B17:I52,8,0)</f>
        <v>52215.274100000002</v>
      </c>
      <c r="G13" s="16">
        <f t="shared" si="0"/>
        <v>381430.19270000001</v>
      </c>
      <c r="H13" s="27">
        <f>RA!J17</f>
        <v>12.0410054059396</v>
      </c>
      <c r="I13" s="20">
        <f>VLOOKUP(B13,RMS!B:D,3,FALSE)</f>
        <v>433645.51155384601</v>
      </c>
      <c r="J13" s="21">
        <f>VLOOKUP(B13,RMS!B:E,4,FALSE)</f>
        <v>381430.192830769</v>
      </c>
      <c r="K13" s="22">
        <f t="shared" si="1"/>
        <v>-4.4753846013918519E-2</v>
      </c>
      <c r="L13" s="22">
        <f t="shared" si="2"/>
        <v>-1.307689817622304E-4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1398056.6947999999</v>
      </c>
      <c r="F14" s="25">
        <f>VLOOKUP(C14,RA!B18:I53,8,0)</f>
        <v>178935.9509</v>
      </c>
      <c r="G14" s="16">
        <f t="shared" si="0"/>
        <v>1219120.7438999999</v>
      </c>
      <c r="H14" s="27">
        <f>RA!J18</f>
        <v>12.798905192153001</v>
      </c>
      <c r="I14" s="20">
        <f>VLOOKUP(B14,RMS!B:D,3,FALSE)</f>
        <v>1398056.95909316</v>
      </c>
      <c r="J14" s="21">
        <f>VLOOKUP(B14,RMS!B:E,4,FALSE)</f>
        <v>1219120.49325214</v>
      </c>
      <c r="K14" s="22">
        <f t="shared" si="1"/>
        <v>-0.26429316005669534</v>
      </c>
      <c r="L14" s="22">
        <f t="shared" si="2"/>
        <v>0.25064785988070071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365280.08559999999</v>
      </c>
      <c r="F15" s="25">
        <f>VLOOKUP(C15,RA!B19:I54,8,0)</f>
        <v>48794.811199999996</v>
      </c>
      <c r="G15" s="16">
        <f t="shared" si="0"/>
        <v>316485.27439999999</v>
      </c>
      <c r="H15" s="27">
        <f>RA!J19</f>
        <v>13.358190912557101</v>
      </c>
      <c r="I15" s="20">
        <f>VLOOKUP(B15,RMS!B:D,3,FALSE)</f>
        <v>365280.09017093998</v>
      </c>
      <c r="J15" s="21">
        <f>VLOOKUP(B15,RMS!B:E,4,FALSE)</f>
        <v>316485.274406838</v>
      </c>
      <c r="K15" s="22">
        <f t="shared" si="1"/>
        <v>-4.5709399855695665E-3</v>
      </c>
      <c r="L15" s="22">
        <f t="shared" si="2"/>
        <v>-6.8380031734704971E-6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766428.66709999996</v>
      </c>
      <c r="F16" s="25">
        <f>VLOOKUP(C16,RA!B20:I55,8,0)</f>
        <v>65024.4326</v>
      </c>
      <c r="G16" s="16">
        <f t="shared" si="0"/>
        <v>701404.23450000002</v>
      </c>
      <c r="H16" s="27">
        <f>RA!J20</f>
        <v>8.4840814796292001</v>
      </c>
      <c r="I16" s="20">
        <f>VLOOKUP(B16,RMS!B:D,3,FALSE)</f>
        <v>766428.71310000005</v>
      </c>
      <c r="J16" s="21">
        <f>VLOOKUP(B16,RMS!B:E,4,FALSE)</f>
        <v>701404.23450000002</v>
      </c>
      <c r="K16" s="22">
        <f t="shared" si="1"/>
        <v>-4.6000000089406967E-2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277913.34759999998</v>
      </c>
      <c r="F17" s="25">
        <f>VLOOKUP(C17,RA!B21:I56,8,0)</f>
        <v>36463.265700000004</v>
      </c>
      <c r="G17" s="16">
        <f t="shared" si="0"/>
        <v>241450.08189999999</v>
      </c>
      <c r="H17" s="27">
        <f>RA!J21</f>
        <v>13.1203722364863</v>
      </c>
      <c r="I17" s="20">
        <f>VLOOKUP(B17,RMS!B:D,3,FALSE)</f>
        <v>277913.18886063801</v>
      </c>
      <c r="J17" s="21">
        <f>VLOOKUP(B17,RMS!B:E,4,FALSE)</f>
        <v>241450.08187047901</v>
      </c>
      <c r="K17" s="22">
        <f t="shared" si="1"/>
        <v>0.15873936197021976</v>
      </c>
      <c r="L17" s="22">
        <f t="shared" si="2"/>
        <v>2.9520975658670068E-5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1020008.2067</v>
      </c>
      <c r="F18" s="25">
        <f>VLOOKUP(C18,RA!B22:I57,8,0)</f>
        <v>141948.799</v>
      </c>
      <c r="G18" s="16">
        <f t="shared" si="0"/>
        <v>878059.40769999998</v>
      </c>
      <c r="H18" s="27">
        <f>RA!J22</f>
        <v>13.916436952918501</v>
      </c>
      <c r="I18" s="20">
        <f>VLOOKUP(B18,RMS!B:D,3,FALSE)</f>
        <v>1020008.03153333</v>
      </c>
      <c r="J18" s="21">
        <f>VLOOKUP(B18,RMS!B:E,4,FALSE)</f>
        <v>878059.40969999996</v>
      </c>
      <c r="K18" s="22">
        <f t="shared" si="1"/>
        <v>0.1751666700001806</v>
      </c>
      <c r="L18" s="22">
        <f t="shared" si="2"/>
        <v>-1.9999999785795808E-3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2260618.6678999998</v>
      </c>
      <c r="F19" s="25">
        <f>VLOOKUP(C19,RA!B23:I58,8,0)</f>
        <v>199463.8694</v>
      </c>
      <c r="G19" s="16">
        <f t="shared" si="0"/>
        <v>2061154.7984999998</v>
      </c>
      <c r="H19" s="27">
        <f>RA!J23</f>
        <v>8.8234195458224605</v>
      </c>
      <c r="I19" s="20">
        <f>VLOOKUP(B19,RMS!B:D,3,FALSE)</f>
        <v>2260619.33728632</v>
      </c>
      <c r="J19" s="21">
        <f>VLOOKUP(B19,RMS!B:E,4,FALSE)</f>
        <v>2061154.8303384599</v>
      </c>
      <c r="K19" s="22">
        <f t="shared" si="1"/>
        <v>-0.66938632028177381</v>
      </c>
      <c r="L19" s="22">
        <f t="shared" si="2"/>
        <v>-3.1838460126891732E-2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210458.3162</v>
      </c>
      <c r="F20" s="25">
        <f>VLOOKUP(C20,RA!B24:I59,8,0)</f>
        <v>42781.0452</v>
      </c>
      <c r="G20" s="16">
        <f t="shared" si="0"/>
        <v>167677.27100000001</v>
      </c>
      <c r="H20" s="27">
        <f>RA!J24</f>
        <v>20.327562232962499</v>
      </c>
      <c r="I20" s="20">
        <f>VLOOKUP(B20,RMS!B:D,3,FALSE)</f>
        <v>210458.30569302599</v>
      </c>
      <c r="J20" s="21">
        <f>VLOOKUP(B20,RMS!B:E,4,FALSE)</f>
        <v>167677.252254388</v>
      </c>
      <c r="K20" s="22">
        <f t="shared" si="1"/>
        <v>1.0506974009331316E-2</v>
      </c>
      <c r="L20" s="22">
        <f t="shared" si="2"/>
        <v>1.8745612003840506E-2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167576.22099999999</v>
      </c>
      <c r="F21" s="25">
        <f>VLOOKUP(C21,RA!B25:I60,8,0)</f>
        <v>15202.545700000001</v>
      </c>
      <c r="G21" s="16">
        <f t="shared" si="0"/>
        <v>152373.6753</v>
      </c>
      <c r="H21" s="27">
        <f>RA!J25</f>
        <v>9.07201845779778</v>
      </c>
      <c r="I21" s="20">
        <f>VLOOKUP(B21,RMS!B:D,3,FALSE)</f>
        <v>167576.221406164</v>
      </c>
      <c r="J21" s="21">
        <f>VLOOKUP(B21,RMS!B:E,4,FALSE)</f>
        <v>152373.67412635201</v>
      </c>
      <c r="K21" s="22">
        <f t="shared" si="1"/>
        <v>-4.0616400656290352E-4</v>
      </c>
      <c r="L21" s="22">
        <f t="shared" si="2"/>
        <v>1.173647993709892E-3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476378.96919999999</v>
      </c>
      <c r="F22" s="25">
        <f>VLOOKUP(C22,RA!B26:I61,8,0)</f>
        <v>104493.7476</v>
      </c>
      <c r="G22" s="16">
        <f t="shared" si="0"/>
        <v>371885.22159999999</v>
      </c>
      <c r="H22" s="27">
        <f>RA!J26</f>
        <v>21.935004346535301</v>
      </c>
      <c r="I22" s="20">
        <f>VLOOKUP(B22,RMS!B:D,3,FALSE)</f>
        <v>476378.95739542402</v>
      </c>
      <c r="J22" s="21">
        <f>VLOOKUP(B22,RMS!B:E,4,FALSE)</f>
        <v>371885.301070243</v>
      </c>
      <c r="K22" s="22">
        <f t="shared" si="1"/>
        <v>1.1804575973656029E-2</v>
      </c>
      <c r="L22" s="22">
        <f t="shared" si="2"/>
        <v>-7.9470243013929576E-2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215286.81719999999</v>
      </c>
      <c r="F23" s="25">
        <f>VLOOKUP(C23,RA!B27:I62,8,0)</f>
        <v>68066.141799999998</v>
      </c>
      <c r="G23" s="16">
        <f t="shared" si="0"/>
        <v>147220.67540000001</v>
      </c>
      <c r="H23" s="27">
        <f>RA!J27</f>
        <v>31.6164931440122</v>
      </c>
      <c r="I23" s="20">
        <f>VLOOKUP(B23,RMS!B:D,3,FALSE)</f>
        <v>215286.871598336</v>
      </c>
      <c r="J23" s="21">
        <f>VLOOKUP(B23,RMS!B:E,4,FALSE)</f>
        <v>147220.684743983</v>
      </c>
      <c r="K23" s="22">
        <f t="shared" si="1"/>
        <v>-5.4398336011217907E-2</v>
      </c>
      <c r="L23" s="22">
        <f t="shared" si="2"/>
        <v>-9.3439829943235964E-3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641859.91220000002</v>
      </c>
      <c r="F24" s="25">
        <f>VLOOKUP(C24,RA!B28:I63,8,0)</f>
        <v>47410.173600000002</v>
      </c>
      <c r="G24" s="16">
        <f t="shared" si="0"/>
        <v>594449.73860000004</v>
      </c>
      <c r="H24" s="27">
        <f>RA!J28</f>
        <v>7.3863739889129096</v>
      </c>
      <c r="I24" s="20">
        <f>VLOOKUP(B24,RMS!B:D,3,FALSE)</f>
        <v>641859.91170530999</v>
      </c>
      <c r="J24" s="21">
        <f>VLOOKUP(B24,RMS!B:E,4,FALSE)</f>
        <v>594449.71548318595</v>
      </c>
      <c r="K24" s="22">
        <f t="shared" si="1"/>
        <v>4.9469002988189459E-4</v>
      </c>
      <c r="L24" s="22">
        <f t="shared" si="2"/>
        <v>2.3116814089007676E-2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487929.26819999999</v>
      </c>
      <c r="F25" s="25">
        <f>VLOOKUP(C25,RA!B29:I64,8,0)</f>
        <v>80175.3649</v>
      </c>
      <c r="G25" s="16">
        <f t="shared" si="0"/>
        <v>407753.90330000001</v>
      </c>
      <c r="H25" s="27">
        <f>RA!J29</f>
        <v>16.431759708896301</v>
      </c>
      <c r="I25" s="20">
        <f>VLOOKUP(B25,RMS!B:D,3,FALSE)</f>
        <v>487929.26805044198</v>
      </c>
      <c r="J25" s="21">
        <f>VLOOKUP(B25,RMS!B:E,4,FALSE)</f>
        <v>407753.85926343</v>
      </c>
      <c r="K25" s="22">
        <f t="shared" si="1"/>
        <v>1.4955800725147128E-4</v>
      </c>
      <c r="L25" s="22">
        <f t="shared" si="2"/>
        <v>4.4036570005118847E-2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773396.04359999998</v>
      </c>
      <c r="F26" s="25">
        <f>VLOOKUP(C26,RA!B30:I65,8,0)</f>
        <v>97982.103700000007</v>
      </c>
      <c r="G26" s="16">
        <f t="shared" si="0"/>
        <v>675413.9399</v>
      </c>
      <c r="H26" s="27">
        <f>RA!J30</f>
        <v>12.6690722703873</v>
      </c>
      <c r="I26" s="20">
        <f>VLOOKUP(B26,RMS!B:D,3,FALSE)</f>
        <v>773396.03393451299</v>
      </c>
      <c r="J26" s="21">
        <f>VLOOKUP(B26,RMS!B:E,4,FALSE)</f>
        <v>675413.94704523904</v>
      </c>
      <c r="K26" s="22">
        <f t="shared" si="1"/>
        <v>9.665486984886229E-3</v>
      </c>
      <c r="L26" s="22">
        <f t="shared" si="2"/>
        <v>-7.1452390402555466E-3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539830.32019999996</v>
      </c>
      <c r="F27" s="25">
        <f>VLOOKUP(C27,RA!B31:I66,8,0)</f>
        <v>36247.3966</v>
      </c>
      <c r="G27" s="16">
        <f t="shared" si="0"/>
        <v>503582.92359999998</v>
      </c>
      <c r="H27" s="27">
        <f>RA!J31</f>
        <v>6.7145907229832602</v>
      </c>
      <c r="I27" s="20">
        <f>VLOOKUP(B27,RMS!B:D,3,FALSE)</f>
        <v>539830.25781769899</v>
      </c>
      <c r="J27" s="21">
        <f>VLOOKUP(B27,RMS!B:E,4,FALSE)</f>
        <v>503582.89071592898</v>
      </c>
      <c r="K27" s="22">
        <f t="shared" si="1"/>
        <v>6.238230096641928E-2</v>
      </c>
      <c r="L27" s="22">
        <f t="shared" si="2"/>
        <v>3.2884070998989046E-2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114081.8443</v>
      </c>
      <c r="F28" s="25">
        <f>VLOOKUP(C28,RA!B32:I67,8,0)</f>
        <v>32948.8007</v>
      </c>
      <c r="G28" s="16">
        <f t="shared" si="0"/>
        <v>81133.043600000005</v>
      </c>
      <c r="H28" s="27">
        <f>RA!J32</f>
        <v>28.881721629039301</v>
      </c>
      <c r="I28" s="20">
        <f>VLOOKUP(B28,RMS!B:D,3,FALSE)</f>
        <v>114081.805685561</v>
      </c>
      <c r="J28" s="21">
        <f>VLOOKUP(B28,RMS!B:E,4,FALSE)</f>
        <v>81133.030745100506</v>
      </c>
      <c r="K28" s="22">
        <f t="shared" si="1"/>
        <v>3.8614438992226496E-2</v>
      </c>
      <c r="L28" s="22">
        <f t="shared" si="2"/>
        <v>1.2854899498051964E-2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108740.7227</v>
      </c>
      <c r="F31" s="25">
        <f>VLOOKUP(C31,RA!B35:I70,8,0)</f>
        <v>13239.060100000001</v>
      </c>
      <c r="G31" s="16">
        <f t="shared" si="0"/>
        <v>95501.662599999996</v>
      </c>
      <c r="H31" s="27">
        <f>RA!J35</f>
        <v>12.1748869892328</v>
      </c>
      <c r="I31" s="20">
        <f>VLOOKUP(B31,RMS!B:D,3,FALSE)</f>
        <v>108740.72259999999</v>
      </c>
      <c r="J31" s="21">
        <f>VLOOKUP(B31,RMS!B:E,4,FALSE)</f>
        <v>95501.662400000001</v>
      </c>
      <c r="K31" s="22">
        <f t="shared" si="1"/>
        <v>1.0000000474974513E-4</v>
      </c>
      <c r="L31" s="22">
        <f t="shared" si="2"/>
        <v>1.9999999494757503E-4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185772.6501</v>
      </c>
      <c r="F35" s="25">
        <f>VLOOKUP(C35,RA!B8:I74,8,0)</f>
        <v>8159.5783000000001</v>
      </c>
      <c r="G35" s="16">
        <f t="shared" si="0"/>
        <v>177613.07180000001</v>
      </c>
      <c r="H35" s="27">
        <f>RA!J39</f>
        <v>4.3922387367611799</v>
      </c>
      <c r="I35" s="20">
        <f>VLOOKUP(B35,RMS!B:D,3,FALSE)</f>
        <v>185772.64957265</v>
      </c>
      <c r="J35" s="21">
        <f>VLOOKUP(B35,RMS!B:E,4,FALSE)</f>
        <v>177613.07264957301</v>
      </c>
      <c r="K35" s="22">
        <f t="shared" si="1"/>
        <v>5.2734999917447567E-4</v>
      </c>
      <c r="L35" s="22">
        <f t="shared" si="2"/>
        <v>-8.4957299986854196E-4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372019.58409999998</v>
      </c>
      <c r="F36" s="25">
        <f>VLOOKUP(C36,RA!B8:I75,8,0)</f>
        <v>24587.770400000001</v>
      </c>
      <c r="G36" s="16">
        <f t="shared" si="0"/>
        <v>347431.8137</v>
      </c>
      <c r="H36" s="27">
        <f>RA!J40</f>
        <v>6.6092677511812701</v>
      </c>
      <c r="I36" s="20">
        <f>VLOOKUP(B36,RMS!B:D,3,FALSE)</f>
        <v>372019.57855213701</v>
      </c>
      <c r="J36" s="21">
        <f>VLOOKUP(B36,RMS!B:E,4,FALSE)</f>
        <v>347431.81336923101</v>
      </c>
      <c r="K36" s="22">
        <f t="shared" si="1"/>
        <v>5.5478629656136036E-3</v>
      </c>
      <c r="L36" s="22">
        <f t="shared" si="2"/>
        <v>3.3076899126172066E-4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5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39"/>
      <c r="B40" s="12">
        <v>99</v>
      </c>
      <c r="C40" s="36" t="s">
        <v>35</v>
      </c>
      <c r="D40" s="36"/>
      <c r="E40" s="15">
        <f>VLOOKUP(C40,RA!B8:D74,3,0)</f>
        <v>28779.869699999999</v>
      </c>
      <c r="F40" s="25">
        <f>VLOOKUP(C40,RA!B8:I78,8,0)</f>
        <v>2793.6314000000002</v>
      </c>
      <c r="G40" s="16">
        <f t="shared" si="0"/>
        <v>25986.238299999997</v>
      </c>
      <c r="H40" s="27">
        <f>RA!J43</f>
        <v>0</v>
      </c>
      <c r="I40" s="20">
        <f>VLOOKUP(B40,RMS!B:D,3,FALSE)</f>
        <v>28779.8696013917</v>
      </c>
      <c r="J40" s="21">
        <f>VLOOKUP(B40,RMS!B:E,4,FALSE)</f>
        <v>25986.238030406199</v>
      </c>
      <c r="K40" s="22">
        <f t="shared" si="1"/>
        <v>9.8608299595071003E-5</v>
      </c>
      <c r="L40" s="22">
        <f t="shared" si="2"/>
        <v>2.6959379829349928E-4</v>
      </c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4" t="s">
        <v>47</v>
      </c>
      <c r="W1" s="42"/>
    </row>
    <row r="2" spans="1:23" ht="12.75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4"/>
      <c r="W2" s="42"/>
    </row>
    <row r="3" spans="1:23" ht="23.25" thickBot="1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5" t="s">
        <v>48</v>
      </c>
      <c r="W3" s="42"/>
    </row>
    <row r="4" spans="1:23" ht="15" thickTop="1" thickBo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3"/>
      <c r="W4" s="42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3" t="s">
        <v>4</v>
      </c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5" t="s">
        <v>5</v>
      </c>
      <c r="B7" s="46"/>
      <c r="C7" s="47"/>
      <c r="D7" s="63">
        <v>12877105.0023</v>
      </c>
      <c r="E7" s="63">
        <v>15751969</v>
      </c>
      <c r="F7" s="64">
        <v>81.749176895282105</v>
      </c>
      <c r="G7" s="63">
        <v>12606030.793199999</v>
      </c>
      <c r="H7" s="64">
        <v>2.15035337884644</v>
      </c>
      <c r="I7" s="63">
        <v>1631922.4679</v>
      </c>
      <c r="J7" s="64">
        <v>12.673053979202001</v>
      </c>
      <c r="K7" s="63">
        <v>1510559.01</v>
      </c>
      <c r="L7" s="64">
        <v>11.982828177881601</v>
      </c>
      <c r="M7" s="64">
        <v>8.0343407372082995E-2</v>
      </c>
      <c r="N7" s="63">
        <v>295976395.20639998</v>
      </c>
      <c r="O7" s="63">
        <v>3462633066.9541001</v>
      </c>
      <c r="P7" s="63">
        <v>786599</v>
      </c>
      <c r="Q7" s="63">
        <v>811057</v>
      </c>
      <c r="R7" s="64">
        <v>-3.0155710387802599</v>
      </c>
      <c r="S7" s="63">
        <v>16.370609423988601</v>
      </c>
      <c r="T7" s="63">
        <v>16.521055626546602</v>
      </c>
      <c r="U7" s="65">
        <v>-0.91900184447350297</v>
      </c>
      <c r="V7" s="53"/>
      <c r="W7" s="53"/>
    </row>
    <row r="8" spans="1:23" ht="14.25" thickBot="1" x14ac:dyDescent="0.2">
      <c r="A8" s="48">
        <v>41807</v>
      </c>
      <c r="B8" s="51" t="s">
        <v>6</v>
      </c>
      <c r="C8" s="52"/>
      <c r="D8" s="66">
        <v>455779.43640000001</v>
      </c>
      <c r="E8" s="66">
        <v>527623</v>
      </c>
      <c r="F8" s="67">
        <v>86.383542112455302</v>
      </c>
      <c r="G8" s="66">
        <v>410494.26929999999</v>
      </c>
      <c r="H8" s="67">
        <v>11.031863411205</v>
      </c>
      <c r="I8" s="66">
        <v>118204.2798</v>
      </c>
      <c r="J8" s="67">
        <v>25.934535514292499</v>
      </c>
      <c r="K8" s="66">
        <v>89791.196899999995</v>
      </c>
      <c r="L8" s="67">
        <v>21.873922150756801</v>
      </c>
      <c r="M8" s="67">
        <v>0.31643506135288002</v>
      </c>
      <c r="N8" s="66">
        <v>10004094.545600001</v>
      </c>
      <c r="O8" s="66">
        <v>132579362.0139</v>
      </c>
      <c r="P8" s="66">
        <v>20281</v>
      </c>
      <c r="Q8" s="66">
        <v>22196</v>
      </c>
      <c r="R8" s="67">
        <v>-8.6276806631825593</v>
      </c>
      <c r="S8" s="66">
        <v>22.473223036339402</v>
      </c>
      <c r="T8" s="66">
        <v>24.066062186880501</v>
      </c>
      <c r="U8" s="68">
        <v>-7.08772011902985</v>
      </c>
      <c r="V8" s="53"/>
      <c r="W8" s="53"/>
    </row>
    <row r="9" spans="1:23" ht="12" customHeight="1" thickBot="1" x14ac:dyDescent="0.2">
      <c r="A9" s="49"/>
      <c r="B9" s="51" t="s">
        <v>7</v>
      </c>
      <c r="C9" s="52"/>
      <c r="D9" s="66">
        <v>63126.417399999998</v>
      </c>
      <c r="E9" s="66">
        <v>74081</v>
      </c>
      <c r="F9" s="67">
        <v>85.212696102914407</v>
      </c>
      <c r="G9" s="66">
        <v>61266.364399999999</v>
      </c>
      <c r="H9" s="67">
        <v>3.03601008190393</v>
      </c>
      <c r="I9" s="66">
        <v>14388.195400000001</v>
      </c>
      <c r="J9" s="67">
        <v>22.7926690482517</v>
      </c>
      <c r="K9" s="66">
        <v>12988.823200000001</v>
      </c>
      <c r="L9" s="67">
        <v>21.200577718628299</v>
      </c>
      <c r="M9" s="67">
        <v>0.107736642377271</v>
      </c>
      <c r="N9" s="66">
        <v>1703921.5733</v>
      </c>
      <c r="O9" s="66">
        <v>22285924.565900002</v>
      </c>
      <c r="P9" s="66">
        <v>3776</v>
      </c>
      <c r="Q9" s="66">
        <v>3919</v>
      </c>
      <c r="R9" s="67">
        <v>-3.6488900229650501</v>
      </c>
      <c r="S9" s="66">
        <v>16.717801218220298</v>
      </c>
      <c r="T9" s="66">
        <v>21.367365731053798</v>
      </c>
      <c r="U9" s="68">
        <v>-27.812057651254101</v>
      </c>
      <c r="V9" s="53"/>
      <c r="W9" s="53"/>
    </row>
    <row r="10" spans="1:23" ht="14.25" thickBot="1" x14ac:dyDescent="0.2">
      <c r="A10" s="49"/>
      <c r="B10" s="51" t="s">
        <v>8</v>
      </c>
      <c r="C10" s="52"/>
      <c r="D10" s="66">
        <v>97562.578399999999</v>
      </c>
      <c r="E10" s="66">
        <v>102901</v>
      </c>
      <c r="F10" s="67">
        <v>94.812079960350303</v>
      </c>
      <c r="G10" s="66">
        <v>123583.4969</v>
      </c>
      <c r="H10" s="67">
        <v>-21.055334371267499</v>
      </c>
      <c r="I10" s="66">
        <v>28463.713299999999</v>
      </c>
      <c r="J10" s="67">
        <v>29.174826830939899</v>
      </c>
      <c r="K10" s="66">
        <v>13164.5664</v>
      </c>
      <c r="L10" s="67">
        <v>10.652365995641301</v>
      </c>
      <c r="M10" s="67">
        <v>1.1621459025038601</v>
      </c>
      <c r="N10" s="66">
        <v>3561207.9835999999</v>
      </c>
      <c r="O10" s="66">
        <v>33675004.184100002</v>
      </c>
      <c r="P10" s="66">
        <v>75264</v>
      </c>
      <c r="Q10" s="66">
        <v>77080</v>
      </c>
      <c r="R10" s="67">
        <v>-2.3559937727036799</v>
      </c>
      <c r="S10" s="66">
        <v>1.29627150297619</v>
      </c>
      <c r="T10" s="66">
        <v>1.3196020731707301</v>
      </c>
      <c r="U10" s="68">
        <v>-1.7998212674563201</v>
      </c>
      <c r="V10" s="53"/>
      <c r="W10" s="53"/>
    </row>
    <row r="11" spans="1:23" ht="14.25" thickBot="1" x14ac:dyDescent="0.2">
      <c r="A11" s="49"/>
      <c r="B11" s="51" t="s">
        <v>9</v>
      </c>
      <c r="C11" s="52"/>
      <c r="D11" s="66">
        <v>57916.086600000002</v>
      </c>
      <c r="E11" s="66">
        <v>61432</v>
      </c>
      <c r="F11" s="67">
        <v>94.276739484307896</v>
      </c>
      <c r="G11" s="66">
        <v>63493.878599999996</v>
      </c>
      <c r="H11" s="67">
        <v>-8.7847712613983902</v>
      </c>
      <c r="I11" s="66">
        <v>8046.9314000000004</v>
      </c>
      <c r="J11" s="67">
        <v>13.8941214305042</v>
      </c>
      <c r="K11" s="66">
        <v>13643.4498</v>
      </c>
      <c r="L11" s="67">
        <v>21.4878191423008</v>
      </c>
      <c r="M11" s="67">
        <v>-0.41019818902401101</v>
      </c>
      <c r="N11" s="66">
        <v>1409357.6551000001</v>
      </c>
      <c r="O11" s="66">
        <v>14208285.269300001</v>
      </c>
      <c r="P11" s="66">
        <v>2992</v>
      </c>
      <c r="Q11" s="66">
        <v>3347</v>
      </c>
      <c r="R11" s="67">
        <v>-10.606513295488501</v>
      </c>
      <c r="S11" s="66">
        <v>19.356980815507999</v>
      </c>
      <c r="T11" s="66">
        <v>19.241240215118001</v>
      </c>
      <c r="U11" s="68">
        <v>0.59792692617271104</v>
      </c>
      <c r="V11" s="53"/>
      <c r="W11" s="53"/>
    </row>
    <row r="12" spans="1:23" ht="14.25" thickBot="1" x14ac:dyDescent="0.2">
      <c r="A12" s="49"/>
      <c r="B12" s="51" t="s">
        <v>10</v>
      </c>
      <c r="C12" s="52"/>
      <c r="D12" s="66">
        <v>158899.1992</v>
      </c>
      <c r="E12" s="66">
        <v>215879</v>
      </c>
      <c r="F12" s="67">
        <v>73.605676883809906</v>
      </c>
      <c r="G12" s="66">
        <v>301220.7867</v>
      </c>
      <c r="H12" s="67">
        <v>-47.248262332487997</v>
      </c>
      <c r="I12" s="66">
        <v>33200.541400000002</v>
      </c>
      <c r="J12" s="67">
        <v>20.894089817414301</v>
      </c>
      <c r="K12" s="66">
        <v>5941.4897000000001</v>
      </c>
      <c r="L12" s="67">
        <v>1.97247001612721</v>
      </c>
      <c r="M12" s="67">
        <v>4.5879153337588097</v>
      </c>
      <c r="N12" s="66">
        <v>4920799.3284999998</v>
      </c>
      <c r="O12" s="66">
        <v>42378189.348800004</v>
      </c>
      <c r="P12" s="66">
        <v>1705</v>
      </c>
      <c r="Q12" s="66">
        <v>2073</v>
      </c>
      <c r="R12" s="67">
        <v>-17.7520501688374</v>
      </c>
      <c r="S12" s="66">
        <v>93.196011260997096</v>
      </c>
      <c r="T12" s="66">
        <v>90.368062566329002</v>
      </c>
      <c r="U12" s="68">
        <v>3.03440958084393</v>
      </c>
      <c r="V12" s="53"/>
      <c r="W12" s="53"/>
    </row>
    <row r="13" spans="1:23" ht="14.25" thickBot="1" x14ac:dyDescent="0.2">
      <c r="A13" s="49"/>
      <c r="B13" s="51" t="s">
        <v>11</v>
      </c>
      <c r="C13" s="52"/>
      <c r="D13" s="66">
        <v>263255.54269999999</v>
      </c>
      <c r="E13" s="66">
        <v>296186</v>
      </c>
      <c r="F13" s="67">
        <v>88.881831923183398</v>
      </c>
      <c r="G13" s="66">
        <v>253966.84779999999</v>
      </c>
      <c r="H13" s="67">
        <v>3.6574438673644898</v>
      </c>
      <c r="I13" s="66">
        <v>64470.791599999997</v>
      </c>
      <c r="J13" s="67">
        <v>24.489813562432499</v>
      </c>
      <c r="K13" s="66">
        <v>61369.263200000001</v>
      </c>
      <c r="L13" s="67">
        <v>24.16428117749</v>
      </c>
      <c r="M13" s="67">
        <v>5.0538791542799999E-2</v>
      </c>
      <c r="N13" s="66">
        <v>5938261.0887000002</v>
      </c>
      <c r="O13" s="66">
        <v>66337968.740500003</v>
      </c>
      <c r="P13" s="66">
        <v>9374</v>
      </c>
      <c r="Q13" s="66">
        <v>9987</v>
      </c>
      <c r="R13" s="67">
        <v>-6.1379793731851402</v>
      </c>
      <c r="S13" s="66">
        <v>28.083586803925801</v>
      </c>
      <c r="T13" s="66">
        <v>31.708623230199301</v>
      </c>
      <c r="U13" s="68">
        <v>-12.908025073801401</v>
      </c>
      <c r="V13" s="53"/>
      <c r="W13" s="53"/>
    </row>
    <row r="14" spans="1:23" ht="14.25" thickBot="1" x14ac:dyDescent="0.2">
      <c r="A14" s="49"/>
      <c r="B14" s="51" t="s">
        <v>12</v>
      </c>
      <c r="C14" s="52"/>
      <c r="D14" s="66">
        <v>152934.29759999999</v>
      </c>
      <c r="E14" s="66">
        <v>149099</v>
      </c>
      <c r="F14" s="67">
        <v>102.572316112113</v>
      </c>
      <c r="G14" s="66">
        <v>131927.4639</v>
      </c>
      <c r="H14" s="67">
        <v>15.9230179062057</v>
      </c>
      <c r="I14" s="66">
        <v>28075.200400000002</v>
      </c>
      <c r="J14" s="67">
        <v>18.357687477946101</v>
      </c>
      <c r="K14" s="66">
        <v>27173.578699999998</v>
      </c>
      <c r="L14" s="67">
        <v>20.5973630483774</v>
      </c>
      <c r="M14" s="67">
        <v>3.3180086802478997E-2</v>
      </c>
      <c r="N14" s="66">
        <v>3201915.3390000002</v>
      </c>
      <c r="O14" s="66">
        <v>30566328.5548</v>
      </c>
      <c r="P14" s="66">
        <v>2950</v>
      </c>
      <c r="Q14" s="66">
        <v>2320</v>
      </c>
      <c r="R14" s="67">
        <v>27.1551724137931</v>
      </c>
      <c r="S14" s="66">
        <v>51.842134779661002</v>
      </c>
      <c r="T14" s="66">
        <v>58.2336878448276</v>
      </c>
      <c r="U14" s="68">
        <v>-12.3288770655991</v>
      </c>
      <c r="V14" s="53"/>
      <c r="W14" s="53"/>
    </row>
    <row r="15" spans="1:23" ht="14.25" thickBot="1" x14ac:dyDescent="0.2">
      <c r="A15" s="49"/>
      <c r="B15" s="51" t="s">
        <v>13</v>
      </c>
      <c r="C15" s="52"/>
      <c r="D15" s="66">
        <v>116915.89539999999</v>
      </c>
      <c r="E15" s="66">
        <v>87816</v>
      </c>
      <c r="F15" s="67">
        <v>133.137350141204</v>
      </c>
      <c r="G15" s="66">
        <v>82910.628200000006</v>
      </c>
      <c r="H15" s="67">
        <v>41.014364428612602</v>
      </c>
      <c r="I15" s="66">
        <v>21542.108800000002</v>
      </c>
      <c r="J15" s="67">
        <v>18.425303699123901</v>
      </c>
      <c r="K15" s="66">
        <v>20800.5874</v>
      </c>
      <c r="L15" s="67">
        <v>25.087962606946</v>
      </c>
      <c r="M15" s="67">
        <v>3.5649060564510997E-2</v>
      </c>
      <c r="N15" s="66">
        <v>2699804.1091</v>
      </c>
      <c r="O15" s="66">
        <v>23951398.333500002</v>
      </c>
      <c r="P15" s="66">
        <v>4864</v>
      </c>
      <c r="Q15" s="66">
        <v>5208</v>
      </c>
      <c r="R15" s="67">
        <v>-6.6052227342549896</v>
      </c>
      <c r="S15" s="66">
        <v>24.036985074013199</v>
      </c>
      <c r="T15" s="66">
        <v>27.300710637480801</v>
      </c>
      <c r="U15" s="68">
        <v>-13.577932313134101</v>
      </c>
      <c r="V15" s="53"/>
      <c r="W15" s="53"/>
    </row>
    <row r="16" spans="1:23" ht="14.25" thickBot="1" x14ac:dyDescent="0.2">
      <c r="A16" s="49"/>
      <c r="B16" s="51" t="s">
        <v>14</v>
      </c>
      <c r="C16" s="52"/>
      <c r="D16" s="66">
        <v>666653.87340000004</v>
      </c>
      <c r="E16" s="66">
        <v>781688</v>
      </c>
      <c r="F16" s="67">
        <v>85.283882239461306</v>
      </c>
      <c r="G16" s="66">
        <v>660039.6372</v>
      </c>
      <c r="H16" s="67">
        <v>1.0020968177091301</v>
      </c>
      <c r="I16" s="66">
        <v>18596.942899999998</v>
      </c>
      <c r="J16" s="67">
        <v>2.7895949670484601</v>
      </c>
      <c r="K16" s="66">
        <v>42928.010999999999</v>
      </c>
      <c r="L16" s="67">
        <v>6.5038534931186698</v>
      </c>
      <c r="M16" s="67">
        <v>-0.56678768788053102</v>
      </c>
      <c r="N16" s="66">
        <v>16299772.3398</v>
      </c>
      <c r="O16" s="66">
        <v>175163201.69850001</v>
      </c>
      <c r="P16" s="66">
        <v>40194</v>
      </c>
      <c r="Q16" s="66">
        <v>43064</v>
      </c>
      <c r="R16" s="67">
        <v>-6.6644993498049399</v>
      </c>
      <c r="S16" s="66">
        <v>16.5859051948052</v>
      </c>
      <c r="T16" s="66">
        <v>15.3403434074865</v>
      </c>
      <c r="U16" s="68">
        <v>7.5097606834794997</v>
      </c>
      <c r="V16" s="53"/>
      <c r="W16" s="53"/>
    </row>
    <row r="17" spans="1:23" ht="12" thickBot="1" x14ac:dyDescent="0.2">
      <c r="A17" s="49"/>
      <c r="B17" s="51" t="s">
        <v>15</v>
      </c>
      <c r="C17" s="52"/>
      <c r="D17" s="66">
        <v>433645.46679999999</v>
      </c>
      <c r="E17" s="66">
        <v>686687</v>
      </c>
      <c r="F17" s="67">
        <v>63.150382459548503</v>
      </c>
      <c r="G17" s="66">
        <v>443350.45549999998</v>
      </c>
      <c r="H17" s="67">
        <v>-2.1890106527701501</v>
      </c>
      <c r="I17" s="66">
        <v>52215.274100000002</v>
      </c>
      <c r="J17" s="67">
        <v>12.0410054059396</v>
      </c>
      <c r="K17" s="66">
        <v>57373.237500000003</v>
      </c>
      <c r="L17" s="67">
        <v>12.9408319734996</v>
      </c>
      <c r="M17" s="67">
        <v>-8.9901905919113997E-2</v>
      </c>
      <c r="N17" s="66">
        <v>14067294.7961</v>
      </c>
      <c r="O17" s="66">
        <v>182732218.676</v>
      </c>
      <c r="P17" s="66">
        <v>12240</v>
      </c>
      <c r="Q17" s="66">
        <v>13051</v>
      </c>
      <c r="R17" s="67">
        <v>-6.2140832120144101</v>
      </c>
      <c r="S17" s="66">
        <v>35.428551209150299</v>
      </c>
      <c r="T17" s="66">
        <v>33.862482361504902</v>
      </c>
      <c r="U17" s="68">
        <v>4.4203581410943604</v>
      </c>
      <c r="V17" s="35"/>
      <c r="W17" s="35"/>
    </row>
    <row r="18" spans="1:23" ht="12" thickBot="1" x14ac:dyDescent="0.2">
      <c r="A18" s="49"/>
      <c r="B18" s="51" t="s">
        <v>16</v>
      </c>
      <c r="C18" s="52"/>
      <c r="D18" s="66">
        <v>1398056.6947999999</v>
      </c>
      <c r="E18" s="66">
        <v>1334387</v>
      </c>
      <c r="F18" s="67">
        <v>104.771456466527</v>
      </c>
      <c r="G18" s="66">
        <v>1097059.8563999999</v>
      </c>
      <c r="H18" s="67">
        <v>27.436683298915</v>
      </c>
      <c r="I18" s="66">
        <v>178935.9509</v>
      </c>
      <c r="J18" s="67">
        <v>12.798905192153001</v>
      </c>
      <c r="K18" s="66">
        <v>160761.9289</v>
      </c>
      <c r="L18" s="67">
        <v>14.6538885697213</v>
      </c>
      <c r="M18" s="67">
        <v>0.11304929049031801</v>
      </c>
      <c r="N18" s="66">
        <v>29318955.183499999</v>
      </c>
      <c r="O18" s="66">
        <v>439503264.71329999</v>
      </c>
      <c r="P18" s="66">
        <v>72591</v>
      </c>
      <c r="Q18" s="66">
        <v>71626</v>
      </c>
      <c r="R18" s="67">
        <v>1.3472761287800501</v>
      </c>
      <c r="S18" s="66">
        <v>19.259366792026601</v>
      </c>
      <c r="T18" s="66">
        <v>18.635464845167999</v>
      </c>
      <c r="U18" s="68">
        <v>3.23947279054314</v>
      </c>
      <c r="V18" s="35"/>
      <c r="W18" s="35"/>
    </row>
    <row r="19" spans="1:23" ht="12" thickBot="1" x14ac:dyDescent="0.2">
      <c r="A19" s="49"/>
      <c r="B19" s="51" t="s">
        <v>17</v>
      </c>
      <c r="C19" s="52"/>
      <c r="D19" s="66">
        <v>365280.08559999999</v>
      </c>
      <c r="E19" s="66">
        <v>395119</v>
      </c>
      <c r="F19" s="67">
        <v>92.448119579164796</v>
      </c>
      <c r="G19" s="66">
        <v>356917.16350000002</v>
      </c>
      <c r="H19" s="67">
        <v>2.3430988910680299</v>
      </c>
      <c r="I19" s="66">
        <v>48794.811199999996</v>
      </c>
      <c r="J19" s="67">
        <v>13.358190912557101</v>
      </c>
      <c r="K19" s="66">
        <v>43311.565600000002</v>
      </c>
      <c r="L19" s="67">
        <v>12.134906927780699</v>
      </c>
      <c r="M19" s="67">
        <v>0.12660003220941099</v>
      </c>
      <c r="N19" s="66">
        <v>9809087.8153000008</v>
      </c>
      <c r="O19" s="66">
        <v>140206370.8222</v>
      </c>
      <c r="P19" s="66">
        <v>8162</v>
      </c>
      <c r="Q19" s="66">
        <v>8152</v>
      </c>
      <c r="R19" s="67">
        <v>0.122669283611376</v>
      </c>
      <c r="S19" s="66">
        <v>44.753747316834101</v>
      </c>
      <c r="T19" s="66">
        <v>47.116382053483797</v>
      </c>
      <c r="U19" s="68">
        <v>-5.2791886228507998</v>
      </c>
      <c r="V19" s="35"/>
      <c r="W19" s="35"/>
    </row>
    <row r="20" spans="1:23" ht="12" thickBot="1" x14ac:dyDescent="0.2">
      <c r="A20" s="49"/>
      <c r="B20" s="51" t="s">
        <v>18</v>
      </c>
      <c r="C20" s="52"/>
      <c r="D20" s="66">
        <v>766428.66709999996</v>
      </c>
      <c r="E20" s="66">
        <v>736485</v>
      </c>
      <c r="F20" s="67">
        <v>104.065753830696</v>
      </c>
      <c r="G20" s="66">
        <v>548885.93000000005</v>
      </c>
      <c r="H20" s="67">
        <v>39.633505836085099</v>
      </c>
      <c r="I20" s="66">
        <v>65024.4326</v>
      </c>
      <c r="J20" s="67">
        <v>8.4840814796292001</v>
      </c>
      <c r="K20" s="66">
        <v>42286.957799999996</v>
      </c>
      <c r="L20" s="67">
        <v>7.7041431541158296</v>
      </c>
      <c r="M20" s="67">
        <v>0.537694740480953</v>
      </c>
      <c r="N20" s="66">
        <v>14794974.0626</v>
      </c>
      <c r="O20" s="66">
        <v>198353320.15779999</v>
      </c>
      <c r="P20" s="66">
        <v>32722</v>
      </c>
      <c r="Q20" s="66">
        <v>33383</v>
      </c>
      <c r="R20" s="67">
        <v>-1.9800497259084</v>
      </c>
      <c r="S20" s="66">
        <v>23.422427330236498</v>
      </c>
      <c r="T20" s="66">
        <v>23.4808623970284</v>
      </c>
      <c r="U20" s="68">
        <v>-0.249483394560302</v>
      </c>
      <c r="V20" s="35"/>
      <c r="W20" s="35"/>
    </row>
    <row r="21" spans="1:23" ht="12" thickBot="1" x14ac:dyDescent="0.2">
      <c r="A21" s="49"/>
      <c r="B21" s="51" t="s">
        <v>19</v>
      </c>
      <c r="C21" s="52"/>
      <c r="D21" s="66">
        <v>277913.34759999998</v>
      </c>
      <c r="E21" s="66">
        <v>287468</v>
      </c>
      <c r="F21" s="67">
        <v>96.676272698178593</v>
      </c>
      <c r="G21" s="66">
        <v>246441.9198</v>
      </c>
      <c r="H21" s="67">
        <v>12.770322445767601</v>
      </c>
      <c r="I21" s="66">
        <v>36463.265700000004</v>
      </c>
      <c r="J21" s="67">
        <v>13.1203722364863</v>
      </c>
      <c r="K21" s="66">
        <v>24568.921399999999</v>
      </c>
      <c r="L21" s="67">
        <v>9.9694570712397095</v>
      </c>
      <c r="M21" s="67">
        <v>0.48412154959313802</v>
      </c>
      <c r="N21" s="66">
        <v>5280911.2322000004</v>
      </c>
      <c r="O21" s="66">
        <v>80395488.389799997</v>
      </c>
      <c r="P21" s="66">
        <v>26015</v>
      </c>
      <c r="Q21" s="66">
        <v>25804</v>
      </c>
      <c r="R21" s="67">
        <v>0.81770268175476202</v>
      </c>
      <c r="S21" s="66">
        <v>10.682811747069</v>
      </c>
      <c r="T21" s="66">
        <v>10.351328418074701</v>
      </c>
      <c r="U21" s="68">
        <v>3.1029595657269602</v>
      </c>
      <c r="V21" s="35"/>
      <c r="W21" s="35"/>
    </row>
    <row r="22" spans="1:23" ht="12" thickBot="1" x14ac:dyDescent="0.2">
      <c r="A22" s="49"/>
      <c r="B22" s="51" t="s">
        <v>20</v>
      </c>
      <c r="C22" s="52"/>
      <c r="D22" s="66">
        <v>1020008.2067</v>
      </c>
      <c r="E22" s="66">
        <v>1017366</v>
      </c>
      <c r="F22" s="67">
        <v>100.25971053681801</v>
      </c>
      <c r="G22" s="66">
        <v>953005.99509999994</v>
      </c>
      <c r="H22" s="67">
        <v>7.03061805954004</v>
      </c>
      <c r="I22" s="66">
        <v>141948.799</v>
      </c>
      <c r="J22" s="67">
        <v>13.916436952918501</v>
      </c>
      <c r="K22" s="66">
        <v>102047.0906</v>
      </c>
      <c r="L22" s="67">
        <v>10.7079169621899</v>
      </c>
      <c r="M22" s="67">
        <v>0.39101269977803799</v>
      </c>
      <c r="N22" s="66">
        <v>23856629.203600001</v>
      </c>
      <c r="O22" s="66">
        <v>239824337.5573</v>
      </c>
      <c r="P22" s="66">
        <v>59506</v>
      </c>
      <c r="Q22" s="66">
        <v>61979</v>
      </c>
      <c r="R22" s="67">
        <v>-3.9900611497442702</v>
      </c>
      <c r="S22" s="66">
        <v>17.141266539508599</v>
      </c>
      <c r="T22" s="66">
        <v>16.889016274867299</v>
      </c>
      <c r="U22" s="68">
        <v>1.4715964194356299</v>
      </c>
      <c r="V22" s="35"/>
      <c r="W22" s="35"/>
    </row>
    <row r="23" spans="1:23" ht="12" thickBot="1" x14ac:dyDescent="0.2">
      <c r="A23" s="49"/>
      <c r="B23" s="51" t="s">
        <v>21</v>
      </c>
      <c r="C23" s="52"/>
      <c r="D23" s="66">
        <v>2260618.6678999998</v>
      </c>
      <c r="E23" s="66">
        <v>2530612</v>
      </c>
      <c r="F23" s="67">
        <v>89.330907618394306</v>
      </c>
      <c r="G23" s="66">
        <v>2112408.7185</v>
      </c>
      <c r="H23" s="67">
        <v>7.0161587623649897</v>
      </c>
      <c r="I23" s="66">
        <v>199463.8694</v>
      </c>
      <c r="J23" s="67">
        <v>8.8234195458224605</v>
      </c>
      <c r="K23" s="66">
        <v>282137.88949999999</v>
      </c>
      <c r="L23" s="67">
        <v>13.356216864146599</v>
      </c>
      <c r="M23" s="67">
        <v>-0.29302700267062098</v>
      </c>
      <c r="N23" s="66">
        <v>48505046.756700002</v>
      </c>
      <c r="O23" s="66">
        <v>487816322.63789999</v>
      </c>
      <c r="P23" s="66">
        <v>74197</v>
      </c>
      <c r="Q23" s="66">
        <v>79214</v>
      </c>
      <c r="R23" s="67">
        <v>-6.3334764056858699</v>
      </c>
      <c r="S23" s="66">
        <v>30.467790717953601</v>
      </c>
      <c r="T23" s="66">
        <v>30.423018068775701</v>
      </c>
      <c r="U23" s="68">
        <v>0.14695075725148299</v>
      </c>
      <c r="V23" s="35"/>
      <c r="W23" s="35"/>
    </row>
    <row r="24" spans="1:23" ht="12" thickBot="1" x14ac:dyDescent="0.2">
      <c r="A24" s="49"/>
      <c r="B24" s="51" t="s">
        <v>22</v>
      </c>
      <c r="C24" s="52"/>
      <c r="D24" s="66">
        <v>210458.3162</v>
      </c>
      <c r="E24" s="66">
        <v>245458</v>
      </c>
      <c r="F24" s="67">
        <v>85.741070244196607</v>
      </c>
      <c r="G24" s="66">
        <v>190890.2035</v>
      </c>
      <c r="H24" s="67">
        <v>10.250977965980301</v>
      </c>
      <c r="I24" s="66">
        <v>42781.0452</v>
      </c>
      <c r="J24" s="67">
        <v>20.327562232962499</v>
      </c>
      <c r="K24" s="66">
        <v>32180.416399999998</v>
      </c>
      <c r="L24" s="67">
        <v>16.8580764282123</v>
      </c>
      <c r="M24" s="67">
        <v>0.32941241866590598</v>
      </c>
      <c r="N24" s="66">
        <v>4616537.1560000004</v>
      </c>
      <c r="O24" s="66">
        <v>54570441.0414</v>
      </c>
      <c r="P24" s="66">
        <v>24028</v>
      </c>
      <c r="Q24" s="66">
        <v>23674</v>
      </c>
      <c r="R24" s="67">
        <v>1.4953113119878301</v>
      </c>
      <c r="S24" s="66">
        <v>8.7588778175461997</v>
      </c>
      <c r="T24" s="66">
        <v>8.7245840204443699</v>
      </c>
      <c r="U24" s="68">
        <v>0.39153185848907801</v>
      </c>
      <c r="V24" s="35"/>
      <c r="W24" s="35"/>
    </row>
    <row r="25" spans="1:23" ht="12" thickBot="1" x14ac:dyDescent="0.2">
      <c r="A25" s="49"/>
      <c r="B25" s="51" t="s">
        <v>23</v>
      </c>
      <c r="C25" s="52"/>
      <c r="D25" s="66">
        <v>167576.22099999999</v>
      </c>
      <c r="E25" s="66">
        <v>181410</v>
      </c>
      <c r="F25" s="67">
        <v>92.374301857670503</v>
      </c>
      <c r="G25" s="66">
        <v>133269.514</v>
      </c>
      <c r="H25" s="67">
        <v>25.742351697928399</v>
      </c>
      <c r="I25" s="66">
        <v>15202.545700000001</v>
      </c>
      <c r="J25" s="67">
        <v>9.07201845779778</v>
      </c>
      <c r="K25" s="66">
        <v>14842.052900000001</v>
      </c>
      <c r="L25" s="67">
        <v>11.1368702822763</v>
      </c>
      <c r="M25" s="67">
        <v>2.4288607676368E-2</v>
      </c>
      <c r="N25" s="66">
        <v>3766014.2241000002</v>
      </c>
      <c r="O25" s="66">
        <v>53894030.050099999</v>
      </c>
      <c r="P25" s="66">
        <v>14733</v>
      </c>
      <c r="Q25" s="66">
        <v>14257</v>
      </c>
      <c r="R25" s="67">
        <v>3.3387108087255402</v>
      </c>
      <c r="S25" s="66">
        <v>11.3742089866287</v>
      </c>
      <c r="T25" s="66">
        <v>11.4584315774707</v>
      </c>
      <c r="U25" s="68">
        <v>-0.74046987303531098</v>
      </c>
      <c r="V25" s="35"/>
      <c r="W25" s="35"/>
    </row>
    <row r="26" spans="1:23" ht="12" thickBot="1" x14ac:dyDescent="0.2">
      <c r="A26" s="49"/>
      <c r="B26" s="51" t="s">
        <v>24</v>
      </c>
      <c r="C26" s="52"/>
      <c r="D26" s="66">
        <v>476378.96919999999</v>
      </c>
      <c r="E26" s="66">
        <v>521765</v>
      </c>
      <c r="F26" s="67">
        <v>91.301442066830901</v>
      </c>
      <c r="G26" s="66">
        <v>450695.6214</v>
      </c>
      <c r="H26" s="67">
        <v>5.6986015795360103</v>
      </c>
      <c r="I26" s="66">
        <v>104493.7476</v>
      </c>
      <c r="J26" s="67">
        <v>21.935004346535301</v>
      </c>
      <c r="K26" s="66">
        <v>102619.107</v>
      </c>
      <c r="L26" s="67">
        <v>22.769049027197902</v>
      </c>
      <c r="M26" s="67">
        <v>1.8267948872329E-2</v>
      </c>
      <c r="N26" s="66">
        <v>10268316.2708</v>
      </c>
      <c r="O26" s="66">
        <v>112844423.6812</v>
      </c>
      <c r="P26" s="66">
        <v>36271</v>
      </c>
      <c r="Q26" s="66">
        <v>39445</v>
      </c>
      <c r="R26" s="67">
        <v>-8.0466472303206995</v>
      </c>
      <c r="S26" s="66">
        <v>13.1338802128422</v>
      </c>
      <c r="T26" s="66">
        <v>13.0761545214856</v>
      </c>
      <c r="U26" s="68">
        <v>0.43951741923274001</v>
      </c>
      <c r="V26" s="35"/>
      <c r="W26" s="35"/>
    </row>
    <row r="27" spans="1:23" ht="12" thickBot="1" x14ac:dyDescent="0.2">
      <c r="A27" s="49"/>
      <c r="B27" s="51" t="s">
        <v>25</v>
      </c>
      <c r="C27" s="52"/>
      <c r="D27" s="66">
        <v>215286.81719999999</v>
      </c>
      <c r="E27" s="66">
        <v>210619</v>
      </c>
      <c r="F27" s="67">
        <v>102.216237471453</v>
      </c>
      <c r="G27" s="66">
        <v>159680.50260000001</v>
      </c>
      <c r="H27" s="67">
        <v>34.823484204138502</v>
      </c>
      <c r="I27" s="66">
        <v>68066.141799999998</v>
      </c>
      <c r="J27" s="67">
        <v>31.6164931440122</v>
      </c>
      <c r="K27" s="66">
        <v>46003.224000000002</v>
      </c>
      <c r="L27" s="67">
        <v>28.809543589199599</v>
      </c>
      <c r="M27" s="67">
        <v>0.47959503446975799</v>
      </c>
      <c r="N27" s="66">
        <v>3953418.2818</v>
      </c>
      <c r="O27" s="66">
        <v>47263400.535999998</v>
      </c>
      <c r="P27" s="66">
        <v>31642</v>
      </c>
      <c r="Q27" s="66">
        <v>29686</v>
      </c>
      <c r="R27" s="67">
        <v>6.58896449504818</v>
      </c>
      <c r="S27" s="66">
        <v>6.8038308956450297</v>
      </c>
      <c r="T27" s="66">
        <v>6.7537279862561501</v>
      </c>
      <c r="U27" s="68">
        <v>0.73639263170034197</v>
      </c>
      <c r="V27" s="35"/>
      <c r="W27" s="35"/>
    </row>
    <row r="28" spans="1:23" ht="12" thickBot="1" x14ac:dyDescent="0.2">
      <c r="A28" s="49"/>
      <c r="B28" s="51" t="s">
        <v>26</v>
      </c>
      <c r="C28" s="52"/>
      <c r="D28" s="66">
        <v>641859.91220000002</v>
      </c>
      <c r="E28" s="66">
        <v>768900</v>
      </c>
      <c r="F28" s="67">
        <v>83.477683990115693</v>
      </c>
      <c r="G28" s="66">
        <v>566421.27639999997</v>
      </c>
      <c r="H28" s="67">
        <v>13.318467886563999</v>
      </c>
      <c r="I28" s="66">
        <v>47410.173600000002</v>
      </c>
      <c r="J28" s="67">
        <v>7.3863739889129096</v>
      </c>
      <c r="K28" s="66">
        <v>27181.1253</v>
      </c>
      <c r="L28" s="67">
        <v>4.7987472279916599</v>
      </c>
      <c r="M28" s="67">
        <v>0.74423145019680303</v>
      </c>
      <c r="N28" s="66">
        <v>13027865.662</v>
      </c>
      <c r="O28" s="66">
        <v>160977921.7114</v>
      </c>
      <c r="P28" s="66">
        <v>39729</v>
      </c>
      <c r="Q28" s="66">
        <v>39909</v>
      </c>
      <c r="R28" s="67">
        <v>-0.45102608434187702</v>
      </c>
      <c r="S28" s="66">
        <v>16.155954396033099</v>
      </c>
      <c r="T28" s="66">
        <v>16.453583662832902</v>
      </c>
      <c r="U28" s="68">
        <v>-1.8422264603130001</v>
      </c>
      <c r="V28" s="35"/>
      <c r="W28" s="35"/>
    </row>
    <row r="29" spans="1:23" ht="12" thickBot="1" x14ac:dyDescent="0.2">
      <c r="A29" s="49"/>
      <c r="B29" s="51" t="s">
        <v>27</v>
      </c>
      <c r="C29" s="52"/>
      <c r="D29" s="66">
        <v>487929.26819999999</v>
      </c>
      <c r="E29" s="66">
        <v>473759</v>
      </c>
      <c r="F29" s="67">
        <v>102.991028814228</v>
      </c>
      <c r="G29" s="66">
        <v>489737.90419999999</v>
      </c>
      <c r="H29" s="67">
        <v>-0.36930692611070198</v>
      </c>
      <c r="I29" s="66">
        <v>80175.3649</v>
      </c>
      <c r="J29" s="67">
        <v>16.431759708896301</v>
      </c>
      <c r="K29" s="66">
        <v>69837.129400000005</v>
      </c>
      <c r="L29" s="67">
        <v>14.2601029654996</v>
      </c>
      <c r="M29" s="67">
        <v>0.14803351152631999</v>
      </c>
      <c r="N29" s="66">
        <v>9439107.5525000002</v>
      </c>
      <c r="O29" s="66">
        <v>117669248.9289</v>
      </c>
      <c r="P29" s="66">
        <v>86168</v>
      </c>
      <c r="Q29" s="66">
        <v>89277</v>
      </c>
      <c r="R29" s="67">
        <v>-3.4824198841806999</v>
      </c>
      <c r="S29" s="66">
        <v>5.6625344466623302</v>
      </c>
      <c r="T29" s="66">
        <v>5.5818353708121897</v>
      </c>
      <c r="U29" s="68">
        <v>1.4251405728350099</v>
      </c>
      <c r="V29" s="35"/>
      <c r="W29" s="35"/>
    </row>
    <row r="30" spans="1:23" ht="12" thickBot="1" x14ac:dyDescent="0.2">
      <c r="A30" s="49"/>
      <c r="B30" s="51" t="s">
        <v>28</v>
      </c>
      <c r="C30" s="52"/>
      <c r="D30" s="66">
        <v>773396.04359999998</v>
      </c>
      <c r="E30" s="66">
        <v>1150954</v>
      </c>
      <c r="F30" s="67">
        <v>67.196086342286506</v>
      </c>
      <c r="G30" s="66">
        <v>1079925.0804999999</v>
      </c>
      <c r="H30" s="67">
        <v>-28.3842872468596</v>
      </c>
      <c r="I30" s="66">
        <v>97982.103700000007</v>
      </c>
      <c r="J30" s="67">
        <v>12.6690722703873</v>
      </c>
      <c r="K30" s="66">
        <v>141696.03140000001</v>
      </c>
      <c r="L30" s="67">
        <v>13.1209131039345</v>
      </c>
      <c r="M30" s="67">
        <v>-0.30850495435964598</v>
      </c>
      <c r="N30" s="66">
        <v>20942295.149900001</v>
      </c>
      <c r="O30" s="66">
        <v>210458052.28619999</v>
      </c>
      <c r="P30" s="66">
        <v>49915</v>
      </c>
      <c r="Q30" s="66">
        <v>53705</v>
      </c>
      <c r="R30" s="67">
        <v>-7.05707103621637</v>
      </c>
      <c r="S30" s="66">
        <v>15.494261115897</v>
      </c>
      <c r="T30" s="66">
        <v>15.4069898240387</v>
      </c>
      <c r="U30" s="68">
        <v>0.563249135957541</v>
      </c>
      <c r="V30" s="35"/>
      <c r="W30" s="35"/>
    </row>
    <row r="31" spans="1:23" ht="12" thickBot="1" x14ac:dyDescent="0.2">
      <c r="A31" s="49"/>
      <c r="B31" s="51" t="s">
        <v>29</v>
      </c>
      <c r="C31" s="52"/>
      <c r="D31" s="66">
        <v>539830.32019999996</v>
      </c>
      <c r="E31" s="66">
        <v>679362</v>
      </c>
      <c r="F31" s="67">
        <v>79.461365251515403</v>
      </c>
      <c r="G31" s="66">
        <v>621607.38899999997</v>
      </c>
      <c r="H31" s="67">
        <v>-13.1557427159219</v>
      </c>
      <c r="I31" s="66">
        <v>36247.3966</v>
      </c>
      <c r="J31" s="67">
        <v>6.7145907229832602</v>
      </c>
      <c r="K31" s="66">
        <v>-974.3229</v>
      </c>
      <c r="L31" s="67">
        <v>-0.15674249007358601</v>
      </c>
      <c r="M31" s="67">
        <v>-38.202652837165203</v>
      </c>
      <c r="N31" s="66">
        <v>15474036.8704</v>
      </c>
      <c r="O31" s="66">
        <v>185387782.74349999</v>
      </c>
      <c r="P31" s="66">
        <v>22532</v>
      </c>
      <c r="Q31" s="66">
        <v>23520</v>
      </c>
      <c r="R31" s="67">
        <v>-4.2006802721088503</v>
      </c>
      <c r="S31" s="66">
        <v>23.958384528670301</v>
      </c>
      <c r="T31" s="66">
        <v>24.7026844302721</v>
      </c>
      <c r="U31" s="68">
        <v>-3.1066364291427702</v>
      </c>
      <c r="V31" s="35"/>
      <c r="W31" s="35"/>
    </row>
    <row r="32" spans="1:23" ht="12" thickBot="1" x14ac:dyDescent="0.2">
      <c r="A32" s="49"/>
      <c r="B32" s="51" t="s">
        <v>30</v>
      </c>
      <c r="C32" s="52"/>
      <c r="D32" s="66">
        <v>114081.8443</v>
      </c>
      <c r="E32" s="66">
        <v>122238</v>
      </c>
      <c r="F32" s="67">
        <v>93.327643040625702</v>
      </c>
      <c r="G32" s="66">
        <v>91521.676500000001</v>
      </c>
      <c r="H32" s="67">
        <v>24.650081448191099</v>
      </c>
      <c r="I32" s="66">
        <v>32948.8007</v>
      </c>
      <c r="J32" s="67">
        <v>28.881721629039301</v>
      </c>
      <c r="K32" s="66">
        <v>24341.714899999999</v>
      </c>
      <c r="L32" s="67">
        <v>26.596666309975198</v>
      </c>
      <c r="M32" s="67">
        <v>0.35359406004710098</v>
      </c>
      <c r="N32" s="66">
        <v>2895118.9556999998</v>
      </c>
      <c r="O32" s="66">
        <v>28235030.909699999</v>
      </c>
      <c r="P32" s="66">
        <v>23511</v>
      </c>
      <c r="Q32" s="66">
        <v>23566</v>
      </c>
      <c r="R32" s="67">
        <v>-0.233387083085801</v>
      </c>
      <c r="S32" s="66">
        <v>4.85227528816299</v>
      </c>
      <c r="T32" s="66">
        <v>4.6035844861240802</v>
      </c>
      <c r="U32" s="68">
        <v>5.1252409904604201</v>
      </c>
      <c r="V32" s="35"/>
      <c r="W32" s="35"/>
    </row>
    <row r="33" spans="1:23" ht="12" thickBot="1" x14ac:dyDescent="0.2">
      <c r="A33" s="49"/>
      <c r="B33" s="51" t="s">
        <v>31</v>
      </c>
      <c r="C33" s="52"/>
      <c r="D33" s="69"/>
      <c r="E33" s="69"/>
      <c r="F33" s="69"/>
      <c r="G33" s="66">
        <v>151.62129999999999</v>
      </c>
      <c r="H33" s="69"/>
      <c r="I33" s="69"/>
      <c r="J33" s="69"/>
      <c r="K33" s="66">
        <v>27.760100000000001</v>
      </c>
      <c r="L33" s="67">
        <v>18.308839193437901</v>
      </c>
      <c r="M33" s="69"/>
      <c r="N33" s="66">
        <v>13.805300000000001</v>
      </c>
      <c r="O33" s="66">
        <v>4827.0679</v>
      </c>
      <c r="P33" s="69"/>
      <c r="Q33" s="69"/>
      <c r="R33" s="69"/>
      <c r="S33" s="69"/>
      <c r="T33" s="69"/>
      <c r="U33" s="70"/>
      <c r="V33" s="35"/>
      <c r="W33" s="35"/>
    </row>
    <row r="34" spans="1:23" ht="12" thickBot="1" x14ac:dyDescent="0.2">
      <c r="A34" s="49"/>
      <c r="B34" s="51" t="s">
        <v>36</v>
      </c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3</v>
      </c>
      <c r="O34" s="66">
        <v>8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 x14ac:dyDescent="0.2">
      <c r="A35" s="49"/>
      <c r="B35" s="51" t="s">
        <v>32</v>
      </c>
      <c r="C35" s="52"/>
      <c r="D35" s="66">
        <v>108740.7227</v>
      </c>
      <c r="E35" s="66">
        <v>159770</v>
      </c>
      <c r="F35" s="67">
        <v>68.060789071790694</v>
      </c>
      <c r="G35" s="66">
        <v>46376.359799999998</v>
      </c>
      <c r="H35" s="67">
        <v>134.47446752817399</v>
      </c>
      <c r="I35" s="66">
        <v>13239.060100000001</v>
      </c>
      <c r="J35" s="67">
        <v>12.1748869892328</v>
      </c>
      <c r="K35" s="66">
        <v>6375.2659999999996</v>
      </c>
      <c r="L35" s="67">
        <v>13.7468012312601</v>
      </c>
      <c r="M35" s="67">
        <v>1.07662866145507</v>
      </c>
      <c r="N35" s="66">
        <v>1978979.6919</v>
      </c>
      <c r="O35" s="66">
        <v>29315204.859200001</v>
      </c>
      <c r="P35" s="66">
        <v>8986</v>
      </c>
      <c r="Q35" s="66">
        <v>8916</v>
      </c>
      <c r="R35" s="67">
        <v>0.78510542844325604</v>
      </c>
      <c r="S35" s="66">
        <v>12.1011264967728</v>
      </c>
      <c r="T35" s="66">
        <v>12.327931830417199</v>
      </c>
      <c r="U35" s="68">
        <v>-1.87424975439232</v>
      </c>
      <c r="V35" s="35"/>
      <c r="W35" s="35"/>
    </row>
    <row r="36" spans="1:23" ht="12" thickBot="1" x14ac:dyDescent="0.2">
      <c r="A36" s="49"/>
      <c r="B36" s="51" t="s">
        <v>37</v>
      </c>
      <c r="C36" s="52"/>
      <c r="D36" s="69"/>
      <c r="E36" s="66">
        <v>302072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 x14ac:dyDescent="0.2">
      <c r="A37" s="49"/>
      <c r="B37" s="51" t="s">
        <v>38</v>
      </c>
      <c r="C37" s="52"/>
      <c r="D37" s="69"/>
      <c r="E37" s="66">
        <v>589561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 x14ac:dyDescent="0.2">
      <c r="A38" s="49"/>
      <c r="B38" s="51" t="s">
        <v>39</v>
      </c>
      <c r="C38" s="52"/>
      <c r="D38" s="69"/>
      <c r="E38" s="66">
        <v>291233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 x14ac:dyDescent="0.2">
      <c r="A39" s="49"/>
      <c r="B39" s="51" t="s">
        <v>33</v>
      </c>
      <c r="C39" s="52"/>
      <c r="D39" s="66">
        <v>185772.6501</v>
      </c>
      <c r="E39" s="66">
        <v>285140</v>
      </c>
      <c r="F39" s="67">
        <v>65.151381812443006</v>
      </c>
      <c r="G39" s="66">
        <v>231610.2555</v>
      </c>
      <c r="H39" s="67">
        <v>-19.790835816421801</v>
      </c>
      <c r="I39" s="66">
        <v>8159.5783000000001</v>
      </c>
      <c r="J39" s="67">
        <v>4.3922387367611799</v>
      </c>
      <c r="K39" s="66">
        <v>10577.068600000001</v>
      </c>
      <c r="L39" s="67">
        <v>4.5667531332609803</v>
      </c>
      <c r="M39" s="67">
        <v>-0.228559574625431</v>
      </c>
      <c r="N39" s="66">
        <v>3908227.8714000001</v>
      </c>
      <c r="O39" s="66">
        <v>49440500.429099999</v>
      </c>
      <c r="P39" s="66">
        <v>296</v>
      </c>
      <c r="Q39" s="66">
        <v>301</v>
      </c>
      <c r="R39" s="67">
        <v>-1.6611295681063101</v>
      </c>
      <c r="S39" s="66">
        <v>627.61030439189199</v>
      </c>
      <c r="T39" s="66">
        <v>619.36564784053201</v>
      </c>
      <c r="U39" s="68">
        <v>1.3136585702411001</v>
      </c>
      <c r="V39" s="35"/>
      <c r="W39" s="35"/>
    </row>
    <row r="40" spans="1:23" ht="12" thickBot="1" x14ac:dyDescent="0.2">
      <c r="A40" s="49"/>
      <c r="B40" s="51" t="s">
        <v>34</v>
      </c>
      <c r="C40" s="52"/>
      <c r="D40" s="66">
        <v>372019.58409999998</v>
      </c>
      <c r="E40" s="66">
        <v>347846</v>
      </c>
      <c r="F40" s="67">
        <v>106.94950756944201</v>
      </c>
      <c r="G40" s="66">
        <v>684250.44590000005</v>
      </c>
      <c r="H40" s="67">
        <v>-45.6310790399735</v>
      </c>
      <c r="I40" s="66">
        <v>24587.770400000001</v>
      </c>
      <c r="J40" s="67">
        <v>6.6092677511812701</v>
      </c>
      <c r="K40" s="66">
        <v>34835.9591</v>
      </c>
      <c r="L40" s="67">
        <v>5.0911123710237396</v>
      </c>
      <c r="M40" s="67">
        <v>-0.29418419830444698</v>
      </c>
      <c r="N40" s="66">
        <v>10044618.9363</v>
      </c>
      <c r="O40" s="66">
        <v>96098927.684200004</v>
      </c>
      <c r="P40" s="66">
        <v>1928</v>
      </c>
      <c r="Q40" s="66">
        <v>2369</v>
      </c>
      <c r="R40" s="67">
        <v>-18.615449556775001</v>
      </c>
      <c r="S40" s="66">
        <v>192.95621581950201</v>
      </c>
      <c r="T40" s="66">
        <v>185.03191739130401</v>
      </c>
      <c r="U40" s="68">
        <v>4.1067857775622896</v>
      </c>
      <c r="V40" s="35"/>
      <c r="W40" s="35"/>
    </row>
    <row r="41" spans="1:23" ht="12" thickBot="1" x14ac:dyDescent="0.2">
      <c r="A41" s="49"/>
      <c r="B41" s="51" t="s">
        <v>40</v>
      </c>
      <c r="C41" s="52"/>
      <c r="D41" s="69"/>
      <c r="E41" s="66">
        <v>81352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 x14ac:dyDescent="0.2">
      <c r="A42" s="49"/>
      <c r="B42" s="51" t="s">
        <v>41</v>
      </c>
      <c r="C42" s="52"/>
      <c r="D42" s="69"/>
      <c r="E42" s="66">
        <v>55701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 x14ac:dyDescent="0.2">
      <c r="A43" s="49"/>
      <c r="B43" s="51" t="s">
        <v>71</v>
      </c>
      <c r="C43" s="5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6">
        <v>170.9402</v>
      </c>
      <c r="O43" s="66">
        <v>170.9402</v>
      </c>
      <c r="P43" s="69"/>
      <c r="Q43" s="69"/>
      <c r="R43" s="69"/>
      <c r="S43" s="69"/>
      <c r="T43" s="69"/>
      <c r="U43" s="70"/>
      <c r="V43" s="35"/>
      <c r="W43" s="35"/>
    </row>
    <row r="44" spans="1:23" ht="12" thickBot="1" x14ac:dyDescent="0.2">
      <c r="A44" s="50"/>
      <c r="B44" s="51" t="s">
        <v>35</v>
      </c>
      <c r="C44" s="52"/>
      <c r="D44" s="71">
        <v>28779.869699999999</v>
      </c>
      <c r="E44" s="72"/>
      <c r="F44" s="72"/>
      <c r="G44" s="71">
        <v>12919.5308</v>
      </c>
      <c r="H44" s="73">
        <v>122.762499238749</v>
      </c>
      <c r="I44" s="71">
        <v>2793.6314000000002</v>
      </c>
      <c r="J44" s="73">
        <v>9.7068938432337699</v>
      </c>
      <c r="K44" s="71">
        <v>727.92020000000002</v>
      </c>
      <c r="L44" s="73">
        <v>5.6342618882103697</v>
      </c>
      <c r="M44" s="73">
        <v>2.8378264540536202</v>
      </c>
      <c r="N44" s="71">
        <v>289637.82539999997</v>
      </c>
      <c r="O44" s="71">
        <v>6496110.4215000002</v>
      </c>
      <c r="P44" s="71">
        <v>27</v>
      </c>
      <c r="Q44" s="71">
        <v>29</v>
      </c>
      <c r="R44" s="73">
        <v>-6.8965517241379297</v>
      </c>
      <c r="S44" s="71">
        <v>1065.9211</v>
      </c>
      <c r="T44" s="71">
        <v>425.23311034482799</v>
      </c>
      <c r="U44" s="74">
        <v>60.106511603454798</v>
      </c>
      <c r="V44" s="35"/>
      <c r="W44" s="35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19" workbookViewId="0">
      <selection activeCell="I26" sqref="I26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40439</v>
      </c>
      <c r="D2" s="32">
        <v>455779.85890598298</v>
      </c>
      <c r="E2" s="32">
        <v>337575.16186581203</v>
      </c>
      <c r="F2" s="32">
        <v>118204.697040171</v>
      </c>
      <c r="G2" s="32">
        <v>337575.16186581203</v>
      </c>
      <c r="H2" s="32">
        <v>0.25934603017320701</v>
      </c>
    </row>
    <row r="3" spans="1:8" ht="14.25" x14ac:dyDescent="0.2">
      <c r="A3" s="32">
        <v>2</v>
      </c>
      <c r="B3" s="33">
        <v>13</v>
      </c>
      <c r="C3" s="32">
        <v>7186.41</v>
      </c>
      <c r="D3" s="32">
        <v>63126.431737780797</v>
      </c>
      <c r="E3" s="32">
        <v>48738.229180667098</v>
      </c>
      <c r="F3" s="32">
        <v>14388.2025571137</v>
      </c>
      <c r="G3" s="32">
        <v>48738.229180667098</v>
      </c>
      <c r="H3" s="32">
        <v>0.22792675209142901</v>
      </c>
    </row>
    <row r="4" spans="1:8" ht="14.25" x14ac:dyDescent="0.2">
      <c r="A4" s="32">
        <v>3</v>
      </c>
      <c r="B4" s="33">
        <v>14</v>
      </c>
      <c r="C4" s="32">
        <v>99396</v>
      </c>
      <c r="D4" s="32">
        <v>97564.436891453006</v>
      </c>
      <c r="E4" s="32">
        <v>69098.865259829094</v>
      </c>
      <c r="F4" s="32">
        <v>28465.571631623901</v>
      </c>
      <c r="G4" s="32">
        <v>69098.865259829094</v>
      </c>
      <c r="H4" s="32">
        <v>0.29176175806040699</v>
      </c>
    </row>
    <row r="5" spans="1:8" ht="14.25" x14ac:dyDescent="0.2">
      <c r="A5" s="32">
        <v>4</v>
      </c>
      <c r="B5" s="33">
        <v>15</v>
      </c>
      <c r="C5" s="32">
        <v>3722</v>
      </c>
      <c r="D5" s="32">
        <v>57916.107511965798</v>
      </c>
      <c r="E5" s="32">
        <v>49869.155391453001</v>
      </c>
      <c r="F5" s="32">
        <v>8046.9521205128203</v>
      </c>
      <c r="G5" s="32">
        <v>49869.155391453001</v>
      </c>
      <c r="H5" s="32">
        <v>0.13894152190476999</v>
      </c>
    </row>
    <row r="6" spans="1:8" ht="14.25" x14ac:dyDescent="0.2">
      <c r="A6" s="32">
        <v>5</v>
      </c>
      <c r="B6" s="33">
        <v>16</v>
      </c>
      <c r="C6" s="32">
        <v>2510</v>
      </c>
      <c r="D6" s="32">
        <v>158899.199479487</v>
      </c>
      <c r="E6" s="32">
        <v>125698.657394872</v>
      </c>
      <c r="F6" s="32">
        <v>33200.542084615401</v>
      </c>
      <c r="G6" s="32">
        <v>125698.657394872</v>
      </c>
      <c r="H6" s="32">
        <v>0.208940902115126</v>
      </c>
    </row>
    <row r="7" spans="1:8" ht="14.25" x14ac:dyDescent="0.2">
      <c r="A7" s="32">
        <v>6</v>
      </c>
      <c r="B7" s="33">
        <v>17</v>
      </c>
      <c r="C7" s="32">
        <v>15248</v>
      </c>
      <c r="D7" s="32">
        <v>263255.66071794898</v>
      </c>
      <c r="E7" s="32">
        <v>198784.75091794899</v>
      </c>
      <c r="F7" s="32">
        <v>64470.909800000001</v>
      </c>
      <c r="G7" s="32">
        <v>198784.75091794899</v>
      </c>
      <c r="H7" s="32">
        <v>0.24489847482928001</v>
      </c>
    </row>
    <row r="8" spans="1:8" ht="14.25" x14ac:dyDescent="0.2">
      <c r="A8" s="32">
        <v>7</v>
      </c>
      <c r="B8" s="33">
        <v>18</v>
      </c>
      <c r="C8" s="32">
        <v>33116</v>
      </c>
      <c r="D8" s="32">
        <v>152934.28952734999</v>
      </c>
      <c r="E8" s="32">
        <v>124859.096634188</v>
      </c>
      <c r="F8" s="32">
        <v>28075.192893162399</v>
      </c>
      <c r="G8" s="32">
        <v>124859.096634188</v>
      </c>
      <c r="H8" s="32">
        <v>0.183576835384203</v>
      </c>
    </row>
    <row r="9" spans="1:8" ht="14.25" x14ac:dyDescent="0.2">
      <c r="A9" s="32">
        <v>8</v>
      </c>
      <c r="B9" s="33">
        <v>19</v>
      </c>
      <c r="C9" s="32">
        <v>14953</v>
      </c>
      <c r="D9" s="32">
        <v>116915.96479145301</v>
      </c>
      <c r="E9" s="32">
        <v>95373.787043589706</v>
      </c>
      <c r="F9" s="32">
        <v>21542.177747863199</v>
      </c>
      <c r="G9" s="32">
        <v>95373.787043589706</v>
      </c>
      <c r="H9" s="32">
        <v>0.18425351735572401</v>
      </c>
    </row>
    <row r="10" spans="1:8" ht="14.25" x14ac:dyDescent="0.2">
      <c r="A10" s="32">
        <v>9</v>
      </c>
      <c r="B10" s="33">
        <v>21</v>
      </c>
      <c r="C10" s="32">
        <v>156190</v>
      </c>
      <c r="D10" s="32">
        <v>666653.7757</v>
      </c>
      <c r="E10" s="32">
        <v>648056.93050000002</v>
      </c>
      <c r="F10" s="32">
        <v>18596.8452</v>
      </c>
      <c r="G10" s="32">
        <v>648056.93050000002</v>
      </c>
      <c r="H10" s="32">
        <v>2.7895807205881199E-2</v>
      </c>
    </row>
    <row r="11" spans="1:8" ht="14.25" x14ac:dyDescent="0.2">
      <c r="A11" s="32">
        <v>10</v>
      </c>
      <c r="B11" s="33">
        <v>22</v>
      </c>
      <c r="C11" s="32">
        <v>37124</v>
      </c>
      <c r="D11" s="32">
        <v>433645.51155384601</v>
      </c>
      <c r="E11" s="32">
        <v>381430.192830769</v>
      </c>
      <c r="F11" s="32">
        <v>52215.318723076904</v>
      </c>
      <c r="G11" s="32">
        <v>381430.192830769</v>
      </c>
      <c r="H11" s="32">
        <v>0.120410144534825</v>
      </c>
    </row>
    <row r="12" spans="1:8" ht="14.25" x14ac:dyDescent="0.2">
      <c r="A12" s="32">
        <v>11</v>
      </c>
      <c r="B12" s="33">
        <v>23</v>
      </c>
      <c r="C12" s="32">
        <v>195972.45800000001</v>
      </c>
      <c r="D12" s="32">
        <v>1398056.95909316</v>
      </c>
      <c r="E12" s="32">
        <v>1219120.49325214</v>
      </c>
      <c r="F12" s="32">
        <v>178936.46584102599</v>
      </c>
      <c r="G12" s="32">
        <v>1219120.49325214</v>
      </c>
      <c r="H12" s="32">
        <v>0.12798939605228299</v>
      </c>
    </row>
    <row r="13" spans="1:8" ht="14.25" x14ac:dyDescent="0.2">
      <c r="A13" s="32">
        <v>12</v>
      </c>
      <c r="B13" s="33">
        <v>24</v>
      </c>
      <c r="C13" s="32">
        <v>12196.562</v>
      </c>
      <c r="D13" s="32">
        <v>365280.09017093998</v>
      </c>
      <c r="E13" s="32">
        <v>316485.274406838</v>
      </c>
      <c r="F13" s="32">
        <v>48794.815764102597</v>
      </c>
      <c r="G13" s="32">
        <v>316485.274406838</v>
      </c>
      <c r="H13" s="32">
        <v>0.13358191994879301</v>
      </c>
    </row>
    <row r="14" spans="1:8" ht="14.25" x14ac:dyDescent="0.2">
      <c r="A14" s="32">
        <v>13</v>
      </c>
      <c r="B14" s="33">
        <v>25</v>
      </c>
      <c r="C14" s="32">
        <v>67018</v>
      </c>
      <c r="D14" s="32">
        <v>766428.71310000005</v>
      </c>
      <c r="E14" s="32">
        <v>701404.23450000002</v>
      </c>
      <c r="F14" s="32">
        <v>65024.478600000002</v>
      </c>
      <c r="G14" s="32">
        <v>701404.23450000002</v>
      </c>
      <c r="H14" s="32">
        <v>8.4840869722890899E-2</v>
      </c>
    </row>
    <row r="15" spans="1:8" ht="14.25" x14ac:dyDescent="0.2">
      <c r="A15" s="32">
        <v>14</v>
      </c>
      <c r="B15" s="33">
        <v>26</v>
      </c>
      <c r="C15" s="32">
        <v>49801</v>
      </c>
      <c r="D15" s="32">
        <v>277913.18886063801</v>
      </c>
      <c r="E15" s="32">
        <v>241450.08187047901</v>
      </c>
      <c r="F15" s="32">
        <v>36463.106990159598</v>
      </c>
      <c r="G15" s="32">
        <v>241450.08187047901</v>
      </c>
      <c r="H15" s="32">
        <v>0.131203226229196</v>
      </c>
    </row>
    <row r="16" spans="1:8" ht="14.25" x14ac:dyDescent="0.2">
      <c r="A16" s="32">
        <v>15</v>
      </c>
      <c r="B16" s="33">
        <v>27</v>
      </c>
      <c r="C16" s="32">
        <v>142865.21599999999</v>
      </c>
      <c r="D16" s="32">
        <v>1020008.03153333</v>
      </c>
      <c r="E16" s="32">
        <v>878059.40969999996</v>
      </c>
      <c r="F16" s="32">
        <v>141948.62183333299</v>
      </c>
      <c r="G16" s="32">
        <v>878059.40969999996</v>
      </c>
      <c r="H16" s="32">
        <v>0.13916421973653301</v>
      </c>
    </row>
    <row r="17" spans="1:8" ht="14.25" x14ac:dyDescent="0.2">
      <c r="A17" s="32">
        <v>16</v>
      </c>
      <c r="B17" s="33">
        <v>29</v>
      </c>
      <c r="C17" s="32">
        <v>184239</v>
      </c>
      <c r="D17" s="32">
        <v>2260619.33728632</v>
      </c>
      <c r="E17" s="32">
        <v>2061154.8303384599</v>
      </c>
      <c r="F17" s="32">
        <v>199464.506947863</v>
      </c>
      <c r="G17" s="32">
        <v>2061154.8303384599</v>
      </c>
      <c r="H17" s="32">
        <v>8.8234451354956098E-2</v>
      </c>
    </row>
    <row r="18" spans="1:8" ht="14.25" x14ac:dyDescent="0.2">
      <c r="A18" s="32">
        <v>17</v>
      </c>
      <c r="B18" s="33">
        <v>31</v>
      </c>
      <c r="C18" s="32">
        <v>26227.499</v>
      </c>
      <c r="D18" s="32">
        <v>210458.30569302599</v>
      </c>
      <c r="E18" s="32">
        <v>167677.252254388</v>
      </c>
      <c r="F18" s="32">
        <v>42781.053438638301</v>
      </c>
      <c r="G18" s="32">
        <v>167677.252254388</v>
      </c>
      <c r="H18" s="32">
        <v>0.203275671624187</v>
      </c>
    </row>
    <row r="19" spans="1:8" ht="14.25" x14ac:dyDescent="0.2">
      <c r="A19" s="32">
        <v>18</v>
      </c>
      <c r="B19" s="33">
        <v>32</v>
      </c>
      <c r="C19" s="32">
        <v>10457.94</v>
      </c>
      <c r="D19" s="32">
        <v>167576.221406164</v>
      </c>
      <c r="E19" s="32">
        <v>152373.67412635201</v>
      </c>
      <c r="F19" s="32">
        <v>15202.547279812399</v>
      </c>
      <c r="G19" s="32">
        <v>152373.67412635201</v>
      </c>
      <c r="H19" s="32">
        <v>9.0720193785519695E-2</v>
      </c>
    </row>
    <row r="20" spans="1:8" ht="14.25" x14ac:dyDescent="0.2">
      <c r="A20" s="32">
        <v>19</v>
      </c>
      <c r="B20" s="33">
        <v>33</v>
      </c>
      <c r="C20" s="32">
        <v>42217.536999999997</v>
      </c>
      <c r="D20" s="32">
        <v>476378.95739542402</v>
      </c>
      <c r="E20" s="32">
        <v>371885.301070243</v>
      </c>
      <c r="F20" s="32">
        <v>104493.656325181</v>
      </c>
      <c r="G20" s="32">
        <v>371885.301070243</v>
      </c>
      <c r="H20" s="32">
        <v>0.219349857299521</v>
      </c>
    </row>
    <row r="21" spans="1:8" ht="14.25" x14ac:dyDescent="0.2">
      <c r="A21" s="32">
        <v>20</v>
      </c>
      <c r="B21" s="33">
        <v>34</v>
      </c>
      <c r="C21" s="32">
        <v>41430.673000000003</v>
      </c>
      <c r="D21" s="32">
        <v>215286.871598336</v>
      </c>
      <c r="E21" s="32">
        <v>147220.684743983</v>
      </c>
      <c r="F21" s="32">
        <v>68066.186854353393</v>
      </c>
      <c r="G21" s="32">
        <v>147220.684743983</v>
      </c>
      <c r="H21" s="32">
        <v>0.31616506082798002</v>
      </c>
    </row>
    <row r="22" spans="1:8" ht="14.25" x14ac:dyDescent="0.2">
      <c r="A22" s="32">
        <v>21</v>
      </c>
      <c r="B22" s="33">
        <v>35</v>
      </c>
      <c r="C22" s="32">
        <v>28258.934000000001</v>
      </c>
      <c r="D22" s="32">
        <v>641859.91170530999</v>
      </c>
      <c r="E22" s="32">
        <v>594449.71548318595</v>
      </c>
      <c r="F22" s="32">
        <v>47410.196222123901</v>
      </c>
      <c r="G22" s="32">
        <v>594449.71548318595</v>
      </c>
      <c r="H22" s="32">
        <v>7.3863775190700504E-2</v>
      </c>
    </row>
    <row r="23" spans="1:8" ht="14.25" x14ac:dyDescent="0.2">
      <c r="A23" s="32">
        <v>22</v>
      </c>
      <c r="B23" s="33">
        <v>36</v>
      </c>
      <c r="C23" s="32">
        <v>112079.231</v>
      </c>
      <c r="D23" s="32">
        <v>487929.26805044198</v>
      </c>
      <c r="E23" s="32">
        <v>407753.85926343</v>
      </c>
      <c r="F23" s="32">
        <v>80175.408787012406</v>
      </c>
      <c r="G23" s="32">
        <v>407753.85926343</v>
      </c>
      <c r="H23" s="32">
        <v>0.16431768708476799</v>
      </c>
    </row>
    <row r="24" spans="1:8" ht="14.25" x14ac:dyDescent="0.2">
      <c r="A24" s="32">
        <v>23</v>
      </c>
      <c r="B24" s="33">
        <v>37</v>
      </c>
      <c r="C24" s="32">
        <v>77818.745999999999</v>
      </c>
      <c r="D24" s="32">
        <v>773396.03393451299</v>
      </c>
      <c r="E24" s="32">
        <v>675413.94704523904</v>
      </c>
      <c r="F24" s="32">
        <v>97982.086889274404</v>
      </c>
      <c r="G24" s="32">
        <v>675413.94704523904</v>
      </c>
      <c r="H24" s="32">
        <v>0.12669070255094</v>
      </c>
    </row>
    <row r="25" spans="1:8" ht="14.25" x14ac:dyDescent="0.2">
      <c r="A25" s="32">
        <v>24</v>
      </c>
      <c r="B25" s="33">
        <v>38</v>
      </c>
      <c r="C25" s="32">
        <v>122182.96799999999</v>
      </c>
      <c r="D25" s="32">
        <v>539830.25781769899</v>
      </c>
      <c r="E25" s="32">
        <v>503582.89071592898</v>
      </c>
      <c r="F25" s="32">
        <v>36247.367101769902</v>
      </c>
      <c r="G25" s="32">
        <v>503582.89071592898</v>
      </c>
      <c r="H25" s="32">
        <v>6.7145860345624905E-2</v>
      </c>
    </row>
    <row r="26" spans="1:8" ht="14.25" x14ac:dyDescent="0.2">
      <c r="A26" s="32">
        <v>25</v>
      </c>
      <c r="B26" s="33">
        <v>39</v>
      </c>
      <c r="C26" s="32">
        <v>78677.955000000002</v>
      </c>
      <c r="D26" s="32">
        <v>114081.805685561</v>
      </c>
      <c r="E26" s="32">
        <v>81133.030745100506</v>
      </c>
      <c r="F26" s="32">
        <v>32948.774940460396</v>
      </c>
      <c r="G26" s="32">
        <v>81133.030745100506</v>
      </c>
      <c r="H26" s="32">
        <v>0.28881708825047703</v>
      </c>
    </row>
    <row r="27" spans="1:8" ht="14.25" x14ac:dyDescent="0.2">
      <c r="A27" s="32">
        <v>26</v>
      </c>
      <c r="B27" s="33">
        <v>42</v>
      </c>
      <c r="C27" s="32">
        <v>6740.3639999999996</v>
      </c>
      <c r="D27" s="32">
        <v>108740.72259999999</v>
      </c>
      <c r="E27" s="32">
        <v>95501.662400000001</v>
      </c>
      <c r="F27" s="32">
        <v>13239.0602</v>
      </c>
      <c r="G27" s="32">
        <v>95501.662400000001</v>
      </c>
      <c r="H27" s="32">
        <v>0.121748870923909</v>
      </c>
    </row>
    <row r="28" spans="1:8" ht="14.25" x14ac:dyDescent="0.2">
      <c r="A28" s="32">
        <v>27</v>
      </c>
      <c r="B28" s="33">
        <v>75</v>
      </c>
      <c r="C28" s="32">
        <v>293</v>
      </c>
      <c r="D28" s="32">
        <v>185772.64957265</v>
      </c>
      <c r="E28" s="32">
        <v>177613.07264957301</v>
      </c>
      <c r="F28" s="32">
        <v>8159.5769230769201</v>
      </c>
      <c r="G28" s="32">
        <v>177613.07264957301</v>
      </c>
      <c r="H28" s="32">
        <v>4.3922380080421798E-2</v>
      </c>
    </row>
    <row r="29" spans="1:8" ht="14.25" x14ac:dyDescent="0.2">
      <c r="A29" s="32">
        <v>28</v>
      </c>
      <c r="B29" s="33">
        <v>76</v>
      </c>
      <c r="C29" s="32">
        <v>2039</v>
      </c>
      <c r="D29" s="32">
        <v>372019.57855213701</v>
      </c>
      <c r="E29" s="32">
        <v>347431.81336923101</v>
      </c>
      <c r="F29" s="32">
        <v>24587.765182906001</v>
      </c>
      <c r="G29" s="32">
        <v>347431.81336923101</v>
      </c>
      <c r="H29" s="32">
        <v>6.6092664473733104E-2</v>
      </c>
    </row>
    <row r="30" spans="1:8" ht="14.25" x14ac:dyDescent="0.2">
      <c r="A30" s="32">
        <v>29</v>
      </c>
      <c r="B30" s="33">
        <v>99</v>
      </c>
      <c r="C30" s="32">
        <v>28</v>
      </c>
      <c r="D30" s="32">
        <v>28779.8696013917</v>
      </c>
      <c r="E30" s="32">
        <v>25986.238030406199</v>
      </c>
      <c r="F30" s="32">
        <v>2793.6315709855498</v>
      </c>
      <c r="G30" s="32">
        <v>25986.238030406199</v>
      </c>
      <c r="H30" s="32">
        <v>9.7068944706075397E-2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3"/>
      <c r="D45" s="33"/>
      <c r="E45" s="33"/>
      <c r="F45" s="33"/>
      <c r="G45" s="33"/>
      <c r="H45" s="33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  <row r="64" spans="1:8" ht="14.25" x14ac:dyDescent="0.2">
      <c r="A64" s="32"/>
      <c r="B64" s="33"/>
      <c r="C64" s="32"/>
      <c r="D64" s="32"/>
      <c r="E64" s="32"/>
      <c r="F64" s="32"/>
      <c r="G64" s="32"/>
      <c r="H64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2014-06-18T00:24:04Z</dcterms:modified>
</cp:coreProperties>
</file>