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<sst xmlns="http://schemas.openxmlformats.org/spreadsheetml/2006/main" count="116" uniqueCount="73">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</sst>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14521035.221000001</v>
      </c>
      <c r="F3" s="25">
        <f>RA!I7</f>
        <v>1606732.3554</v>
      </c>
      <c r="G3" s="16">
        <f>E3-F3</f>
        <v>12914302.865600001</v>
      </c>
      <c r="H3" s="27">
        <f>RA!J7</f>
        <v>11.0648609479053</v>
      </c>
      <c r="I3" s="20">
        <f>SUM(I4:I40)</f>
        <v>14521038.056411946</v>
      </c>
      <c r="J3" s="21">
        <f>SUM(J4:J40)</f>
        <v>12914302.496820437</v>
      </c>
      <c r="K3" s="22">
        <f>E3-I3</f>
        <v>-2.8354119453579187</v>
      </c>
      <c r="L3" s="22">
        <f>G3-J3</f>
        <v>0.36877956427633762</v>
      </c>
    </row>
    <row r="4" spans="1:12" x14ac:dyDescent="0.15">
      <c r="A4" s="39">
        <f>RA!A8</f>
        <v>41810</v>
      </c>
      <c r="B4" s="12">
        <v>12</v>
      </c>
      <c r="C4" s="36" t="s">
        <v>6</v>
      </c>
      <c r="D4" s="36"/>
      <c r="E4" s="15">
        <f>VLOOKUP(C4,RA!B8:D39,3,0)</f>
        <v>646088.13340000005</v>
      </c>
      <c r="F4" s="25">
        <f>VLOOKUP(C4,RA!B8:I43,8,0)</f>
        <v>96512.496199999994</v>
      </c>
      <c r="G4" s="16">
        <f t="shared" ref="G4:G40" si="0">E4-F4</f>
        <v>549575.6372</v>
      </c>
      <c r="H4" s="27">
        <f>RA!J8</f>
        <v>14.937976912237801</v>
      </c>
      <c r="I4" s="20">
        <f>VLOOKUP(B4,RMS!B:D,3,FALSE)</f>
        <v>646088.58970769204</v>
      </c>
      <c r="J4" s="21">
        <f>VLOOKUP(B4,RMS!B:E,4,FALSE)</f>
        <v>549575.64195128204</v>
      </c>
      <c r="K4" s="22">
        <f t="shared" ref="K4:K40" si="1">E4-I4</f>
        <v>-0.4563076919876039</v>
      </c>
      <c r="L4" s="22">
        <f t="shared" ref="L4:L40" si="2">G4-J4</f>
        <v>-4.7512820456176996E-3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84578.732099999994</v>
      </c>
      <c r="F5" s="25">
        <f>VLOOKUP(C5,RA!B9:I44,8,0)</f>
        <v>17521.330099999999</v>
      </c>
      <c r="G5" s="16">
        <f t="shared" si="0"/>
        <v>67057.402000000002</v>
      </c>
      <c r="H5" s="27">
        <f>RA!J9</f>
        <v>20.715999950535998</v>
      </c>
      <c r="I5" s="20">
        <f>VLOOKUP(B5,RMS!B:D,3,FALSE)</f>
        <v>84578.749726132693</v>
      </c>
      <c r="J5" s="21">
        <f>VLOOKUP(B5,RMS!B:E,4,FALSE)</f>
        <v>67057.399329755703</v>
      </c>
      <c r="K5" s="22">
        <f t="shared" si="1"/>
        <v>-1.7626132699660957E-2</v>
      </c>
      <c r="L5" s="22">
        <f t="shared" si="2"/>
        <v>2.6702442992245778E-3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140430.7317</v>
      </c>
      <c r="F6" s="25">
        <f>VLOOKUP(C6,RA!B10:I45,8,0)</f>
        <v>32484.797600000002</v>
      </c>
      <c r="G6" s="16">
        <f t="shared" si="0"/>
        <v>107945.9341</v>
      </c>
      <c r="H6" s="27">
        <f>RA!J10</f>
        <v>23.132256883341402</v>
      </c>
      <c r="I6" s="20">
        <f>VLOOKUP(B6,RMS!B:D,3,FALSE)</f>
        <v>140432.638266667</v>
      </c>
      <c r="J6" s="21">
        <f>VLOOKUP(B6,RMS!B:E,4,FALSE)</f>
        <v>107945.933982906</v>
      </c>
      <c r="K6" s="22">
        <f t="shared" si="1"/>
        <v>-1.9065666669921484</v>
      </c>
      <c r="L6" s="22">
        <f t="shared" si="2"/>
        <v>1.1709399404935539E-4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66744.664399999994</v>
      </c>
      <c r="F7" s="25">
        <f>VLOOKUP(C7,RA!B11:I46,8,0)</f>
        <v>11002.518700000001</v>
      </c>
      <c r="G7" s="16">
        <f t="shared" si="0"/>
        <v>55742.145699999994</v>
      </c>
      <c r="H7" s="27">
        <f>RA!J11</f>
        <v>16.484491755119201</v>
      </c>
      <c r="I7" s="20">
        <f>VLOOKUP(B7,RMS!B:D,3,FALSE)</f>
        <v>66744.670592307695</v>
      </c>
      <c r="J7" s="21">
        <f>VLOOKUP(B7,RMS!B:E,4,FALSE)</f>
        <v>55742.145911965803</v>
      </c>
      <c r="K7" s="22">
        <f t="shared" si="1"/>
        <v>-6.1923077009851113E-3</v>
      </c>
      <c r="L7" s="22">
        <f t="shared" si="2"/>
        <v>-2.1196580928517506E-4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286194.73849999998</v>
      </c>
      <c r="F8" s="25">
        <f>VLOOKUP(C8,RA!B12:I47,8,0)</f>
        <v>23793.731</v>
      </c>
      <c r="G8" s="16">
        <f t="shared" si="0"/>
        <v>262401.00749999995</v>
      </c>
      <c r="H8" s="27">
        <f>RA!J12</f>
        <v>8.3138254479126292</v>
      </c>
      <c r="I8" s="20">
        <f>VLOOKUP(B8,RMS!B:D,3,FALSE)</f>
        <v>286194.744890598</v>
      </c>
      <c r="J8" s="21">
        <f>VLOOKUP(B8,RMS!B:E,4,FALSE)</f>
        <v>262401.00740769203</v>
      </c>
      <c r="K8" s="22">
        <f t="shared" si="1"/>
        <v>-6.390598020516336E-3</v>
      </c>
      <c r="L8" s="22">
        <f t="shared" si="2"/>
        <v>9.2307920567691326E-5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359656.4485</v>
      </c>
      <c r="F9" s="25">
        <f>VLOOKUP(C9,RA!B13:I48,8,0)</f>
        <v>61041.743000000002</v>
      </c>
      <c r="G9" s="16">
        <f t="shared" si="0"/>
        <v>298614.70549999998</v>
      </c>
      <c r="H9" s="27">
        <f>RA!J13</f>
        <v>16.972236492514899</v>
      </c>
      <c r="I9" s="20">
        <f>VLOOKUP(B9,RMS!B:D,3,FALSE)</f>
        <v>359656.63720769202</v>
      </c>
      <c r="J9" s="21">
        <f>VLOOKUP(B9,RMS!B:E,4,FALSE)</f>
        <v>298614.705423932</v>
      </c>
      <c r="K9" s="22">
        <f t="shared" si="1"/>
        <v>-0.18870769202476367</v>
      </c>
      <c r="L9" s="22">
        <f t="shared" si="2"/>
        <v>7.606798317283392E-5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186842.41500000001</v>
      </c>
      <c r="F10" s="25">
        <f>VLOOKUP(C10,RA!B14:I49,8,0)</f>
        <v>32100.247100000001</v>
      </c>
      <c r="G10" s="16">
        <f t="shared" si="0"/>
        <v>154742.1679</v>
      </c>
      <c r="H10" s="27">
        <f>RA!J14</f>
        <v>17.180385460121599</v>
      </c>
      <c r="I10" s="20">
        <f>VLOOKUP(B10,RMS!B:D,3,FALSE)</f>
        <v>186842.41600512801</v>
      </c>
      <c r="J10" s="21">
        <f>VLOOKUP(B10,RMS!B:E,4,FALSE)</f>
        <v>154742.16531794899</v>
      </c>
      <c r="K10" s="22">
        <f t="shared" si="1"/>
        <v>-1.0051279969047755E-3</v>
      </c>
      <c r="L10" s="22">
        <f t="shared" si="2"/>
        <v>2.5820510054472834E-3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145055.8947</v>
      </c>
      <c r="F11" s="25">
        <f>VLOOKUP(C11,RA!B15:I50,8,0)</f>
        <v>24171.867999999999</v>
      </c>
      <c r="G11" s="16">
        <f t="shared" si="0"/>
        <v>120884.0267</v>
      </c>
      <c r="H11" s="27">
        <f>RA!J15</f>
        <v>16.6638302083424</v>
      </c>
      <c r="I11" s="20">
        <f>VLOOKUP(B11,RMS!B:D,3,FALSE)</f>
        <v>145055.98146923099</v>
      </c>
      <c r="J11" s="21">
        <f>VLOOKUP(B11,RMS!B:E,4,FALSE)</f>
        <v>120884.026478632</v>
      </c>
      <c r="K11" s="22">
        <f t="shared" si="1"/>
        <v>-8.6769230983918533E-2</v>
      </c>
      <c r="L11" s="22">
        <f t="shared" si="2"/>
        <v>2.2136799816507846E-4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740418.95330000005</v>
      </c>
      <c r="F12" s="25">
        <f>VLOOKUP(C12,RA!B16:I51,8,0)</f>
        <v>11553.935600000001</v>
      </c>
      <c r="G12" s="16">
        <f t="shared" si="0"/>
        <v>728865.01770000008</v>
      </c>
      <c r="H12" s="27">
        <f>RA!J16</f>
        <v>1.56045918982825</v>
      </c>
      <c r="I12" s="20">
        <f>VLOOKUP(B12,RMS!B:D,3,FALSE)</f>
        <v>740418.73340000003</v>
      </c>
      <c r="J12" s="21">
        <f>VLOOKUP(B12,RMS!B:E,4,FALSE)</f>
        <v>728865.01769999997</v>
      </c>
      <c r="K12" s="22">
        <f t="shared" si="1"/>
        <v>0.21990000002551824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470712.1263</v>
      </c>
      <c r="F13" s="25">
        <f>VLOOKUP(C13,RA!B17:I52,8,0)</f>
        <v>59333.868199999997</v>
      </c>
      <c r="G13" s="16">
        <f t="shared" si="0"/>
        <v>411378.25809999998</v>
      </c>
      <c r="H13" s="27">
        <f>RA!J17</f>
        <v>12.6051284606559</v>
      </c>
      <c r="I13" s="20">
        <f>VLOOKUP(B13,RMS!B:D,3,FALSE)</f>
        <v>470712.217540171</v>
      </c>
      <c r="J13" s="21">
        <f>VLOOKUP(B13,RMS!B:E,4,FALSE)</f>
        <v>411378.25871965801</v>
      </c>
      <c r="K13" s="22">
        <f t="shared" si="1"/>
        <v>-9.1240170993842185E-2</v>
      </c>
      <c r="L13" s="22">
        <f t="shared" si="2"/>
        <v>-6.1965803615748882E-4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1631926.7498000001</v>
      </c>
      <c r="F14" s="25">
        <f>VLOOKUP(C14,RA!B18:I53,8,0)</f>
        <v>235013.6539</v>
      </c>
      <c r="G14" s="16">
        <f t="shared" si="0"/>
        <v>1396913.0959000001</v>
      </c>
      <c r="H14" s="27">
        <f>RA!J18</f>
        <v>14.4009928098061</v>
      </c>
      <c r="I14" s="20">
        <f>VLOOKUP(B14,RMS!B:D,3,FALSE)</f>
        <v>1631927.1064452999</v>
      </c>
      <c r="J14" s="21">
        <f>VLOOKUP(B14,RMS!B:E,4,FALSE)</f>
        <v>1396912.7373598299</v>
      </c>
      <c r="K14" s="22">
        <f t="shared" si="1"/>
        <v>-0.35664529982022941</v>
      </c>
      <c r="L14" s="22">
        <f t="shared" si="2"/>
        <v>0.35854017012752593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403899.2599</v>
      </c>
      <c r="F15" s="25">
        <f>VLOOKUP(C15,RA!B19:I54,8,0)</f>
        <v>48346.725299999998</v>
      </c>
      <c r="G15" s="16">
        <f t="shared" si="0"/>
        <v>355552.53460000001</v>
      </c>
      <c r="H15" s="27">
        <f>RA!J19</f>
        <v>11.969996011374199</v>
      </c>
      <c r="I15" s="20">
        <f>VLOOKUP(B15,RMS!B:D,3,FALSE)</f>
        <v>403899.26198803401</v>
      </c>
      <c r="J15" s="21">
        <f>VLOOKUP(B15,RMS!B:E,4,FALSE)</f>
        <v>355552.53465299099</v>
      </c>
      <c r="K15" s="22">
        <f t="shared" si="1"/>
        <v>-2.0880340016447008E-3</v>
      </c>
      <c r="L15" s="22">
        <f t="shared" si="2"/>
        <v>-5.2990973927080631E-5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844062.88119999995</v>
      </c>
      <c r="F16" s="25">
        <f>VLOOKUP(C16,RA!B20:I55,8,0)</f>
        <v>58492.150999999998</v>
      </c>
      <c r="G16" s="16">
        <f t="shared" si="0"/>
        <v>785570.73019999999</v>
      </c>
      <c r="H16" s="27">
        <f>RA!J20</f>
        <v>6.92983334569126</v>
      </c>
      <c r="I16" s="20">
        <f>VLOOKUP(B16,RMS!B:D,3,FALSE)</f>
        <v>844062.8676</v>
      </c>
      <c r="J16" s="21">
        <f>VLOOKUP(B16,RMS!B:E,4,FALSE)</f>
        <v>785570.73019999999</v>
      </c>
      <c r="K16" s="22">
        <f t="shared" si="1"/>
        <v>1.3599999947473407E-2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326822.27279999998</v>
      </c>
      <c r="F17" s="25">
        <f>VLOOKUP(C17,RA!B21:I56,8,0)</f>
        <v>26320.9447</v>
      </c>
      <c r="G17" s="16">
        <f t="shared" si="0"/>
        <v>300501.32809999998</v>
      </c>
      <c r="H17" s="27">
        <f>RA!J21</f>
        <v>8.0535957584834499</v>
      </c>
      <c r="I17" s="20">
        <f>VLOOKUP(B17,RMS!B:D,3,FALSE)</f>
        <v>326821.99258003902</v>
      </c>
      <c r="J17" s="21">
        <f>VLOOKUP(B17,RMS!B:E,4,FALSE)</f>
        <v>300501.32801002898</v>
      </c>
      <c r="K17" s="22">
        <f t="shared" si="1"/>
        <v>0.28021996095776558</v>
      </c>
      <c r="L17" s="22">
        <f t="shared" si="2"/>
        <v>8.9970999397337437E-5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1060052.3359000001</v>
      </c>
      <c r="F18" s="25">
        <f>VLOOKUP(C18,RA!B22:I57,8,0)</f>
        <v>120641.2785</v>
      </c>
      <c r="G18" s="16">
        <f t="shared" si="0"/>
        <v>939411.05740000005</v>
      </c>
      <c r="H18" s="27">
        <f>RA!J22</f>
        <v>11.3806907842502</v>
      </c>
      <c r="I18" s="20">
        <f>VLOOKUP(B18,RMS!B:D,3,FALSE)</f>
        <v>1060052.2968333301</v>
      </c>
      <c r="J18" s="21">
        <f>VLOOKUP(B18,RMS!B:E,4,FALSE)</f>
        <v>939411.05630000005</v>
      </c>
      <c r="K18" s="22">
        <f t="shared" si="1"/>
        <v>3.9066669996827841E-2</v>
      </c>
      <c r="L18" s="22">
        <f t="shared" si="2"/>
        <v>1.0999999940395355E-3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2452815.7132000001</v>
      </c>
      <c r="F19" s="25">
        <f>VLOOKUP(C19,RA!B23:I58,8,0)</f>
        <v>172157.3156</v>
      </c>
      <c r="G19" s="16">
        <f t="shared" si="0"/>
        <v>2280658.3976000003</v>
      </c>
      <c r="H19" s="27">
        <f>RA!J23</f>
        <v>7.0187627498276104</v>
      </c>
      <c r="I19" s="20">
        <f>VLOOKUP(B19,RMS!B:D,3,FALSE)</f>
        <v>2452816.2147641</v>
      </c>
      <c r="J19" s="21">
        <f>VLOOKUP(B19,RMS!B:E,4,FALSE)</f>
        <v>2280658.4295658101</v>
      </c>
      <c r="K19" s="22">
        <f t="shared" si="1"/>
        <v>-0.50156409991905093</v>
      </c>
      <c r="L19" s="22">
        <f t="shared" si="2"/>
        <v>-3.1965809874236584E-2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231825.59030000001</v>
      </c>
      <c r="F20" s="25">
        <f>VLOOKUP(C20,RA!B24:I59,8,0)</f>
        <v>42501.622900000002</v>
      </c>
      <c r="G20" s="16">
        <f t="shared" si="0"/>
        <v>189323.96740000002</v>
      </c>
      <c r="H20" s="27">
        <f>RA!J24</f>
        <v>18.333447504652</v>
      </c>
      <c r="I20" s="20">
        <f>VLOOKUP(B20,RMS!B:D,3,FALSE)</f>
        <v>231825.56559363901</v>
      </c>
      <c r="J20" s="21">
        <f>VLOOKUP(B20,RMS!B:E,4,FALSE)</f>
        <v>189323.97159609001</v>
      </c>
      <c r="K20" s="22">
        <f t="shared" si="1"/>
        <v>2.4706361000426114E-2</v>
      </c>
      <c r="L20" s="22">
        <f t="shared" si="2"/>
        <v>-4.1960899834521115E-3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205751.5092</v>
      </c>
      <c r="F21" s="25">
        <f>VLOOKUP(C21,RA!B25:I60,8,0)</f>
        <v>13658.5749</v>
      </c>
      <c r="G21" s="16">
        <f t="shared" si="0"/>
        <v>192092.93429999999</v>
      </c>
      <c r="H21" s="27">
        <f>RA!J25</f>
        <v>6.6383838218767197</v>
      </c>
      <c r="I21" s="20">
        <f>VLOOKUP(B21,RMS!B:D,3,FALSE)</f>
        <v>205751.510301392</v>
      </c>
      <c r="J21" s="21">
        <f>VLOOKUP(B21,RMS!B:E,4,FALSE)</f>
        <v>192092.93691784199</v>
      </c>
      <c r="K21" s="22">
        <f t="shared" si="1"/>
        <v>-1.1013920011464506E-3</v>
      </c>
      <c r="L21" s="22">
        <f t="shared" si="2"/>
        <v>-2.6178419939242303E-3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456568.91200000001</v>
      </c>
      <c r="F22" s="25">
        <f>VLOOKUP(C22,RA!B26:I61,8,0)</f>
        <v>100131.87729999999</v>
      </c>
      <c r="G22" s="16">
        <f t="shared" si="0"/>
        <v>356437.03470000002</v>
      </c>
      <c r="H22" s="27">
        <f>RA!J26</f>
        <v>21.931383120539799</v>
      </c>
      <c r="I22" s="20">
        <f>VLOOKUP(B22,RMS!B:D,3,FALSE)</f>
        <v>456568.904004735</v>
      </c>
      <c r="J22" s="21">
        <f>VLOOKUP(B22,RMS!B:E,4,FALSE)</f>
        <v>356437.01513049903</v>
      </c>
      <c r="K22" s="22">
        <f t="shared" si="1"/>
        <v>7.9952650121413171E-3</v>
      </c>
      <c r="L22" s="22">
        <f t="shared" si="2"/>
        <v>1.9569500989746302E-2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237503.23920000001</v>
      </c>
      <c r="F23" s="25">
        <f>VLOOKUP(C23,RA!B27:I62,8,0)</f>
        <v>76983.244000000006</v>
      </c>
      <c r="G23" s="16">
        <f t="shared" si="0"/>
        <v>160519.9952</v>
      </c>
      <c r="H23" s="27">
        <f>RA!J27</f>
        <v>32.413555393732103</v>
      </c>
      <c r="I23" s="20">
        <f>VLOOKUP(B23,RMS!B:D,3,FALSE)</f>
        <v>237503.198737675</v>
      </c>
      <c r="J23" s="21">
        <f>VLOOKUP(B23,RMS!B:E,4,FALSE)</f>
        <v>160520.02367605301</v>
      </c>
      <c r="K23" s="22">
        <f t="shared" si="1"/>
        <v>4.0462325006956235E-2</v>
      </c>
      <c r="L23" s="22">
        <f t="shared" si="2"/>
        <v>-2.8476053004851565E-2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685799.90980000002</v>
      </c>
      <c r="F24" s="25">
        <f>VLOOKUP(C24,RA!B28:I63,8,0)</f>
        <v>52145.045299999998</v>
      </c>
      <c r="G24" s="16">
        <f t="shared" si="0"/>
        <v>633654.86450000003</v>
      </c>
      <c r="H24" s="27">
        <f>RA!J28</f>
        <v>7.6035363310571302</v>
      </c>
      <c r="I24" s="20">
        <f>VLOOKUP(B24,RMS!B:D,3,FALSE)</f>
        <v>685799.90952831903</v>
      </c>
      <c r="J24" s="21">
        <f>VLOOKUP(B24,RMS!B:E,4,FALSE)</f>
        <v>633654.84778761095</v>
      </c>
      <c r="K24" s="22">
        <f t="shared" si="1"/>
        <v>2.7168099768459797E-4</v>
      </c>
      <c r="L24" s="22">
        <f t="shared" si="2"/>
        <v>1.6712389071471989E-2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482431.50699999998</v>
      </c>
      <c r="F25" s="25">
        <f>VLOOKUP(C25,RA!B29:I64,8,0)</f>
        <v>78790.977299999999</v>
      </c>
      <c r="G25" s="16">
        <f t="shared" si="0"/>
        <v>403640.52969999996</v>
      </c>
      <c r="H25" s="27">
        <f>RA!J29</f>
        <v>16.3320546350635</v>
      </c>
      <c r="I25" s="20">
        <f>VLOOKUP(B25,RMS!B:D,3,FALSE)</f>
        <v>482431.50670619501</v>
      </c>
      <c r="J25" s="21">
        <f>VLOOKUP(B25,RMS!B:E,4,FALSE)</f>
        <v>403640.54238084902</v>
      </c>
      <c r="K25" s="22">
        <f t="shared" si="1"/>
        <v>2.9380497289821506E-4</v>
      </c>
      <c r="L25" s="22">
        <f t="shared" si="2"/>
        <v>-1.2680849060416222E-2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896505.56720000005</v>
      </c>
      <c r="F26" s="25">
        <f>VLOOKUP(C26,RA!B30:I65,8,0)</f>
        <v>100659.56020000001</v>
      </c>
      <c r="G26" s="16">
        <f t="shared" si="0"/>
        <v>795846.00699999998</v>
      </c>
      <c r="H26" s="27">
        <f>RA!J30</f>
        <v>11.2279905315461</v>
      </c>
      <c r="I26" s="20">
        <f>VLOOKUP(B26,RMS!B:D,3,FALSE)</f>
        <v>896505.54190884996</v>
      </c>
      <c r="J26" s="21">
        <f>VLOOKUP(B26,RMS!B:E,4,FALSE)</f>
        <v>795846.001665722</v>
      </c>
      <c r="K26" s="22">
        <f t="shared" si="1"/>
        <v>2.5291150086559355E-2</v>
      </c>
      <c r="L26" s="22">
        <f t="shared" si="2"/>
        <v>5.334277986548841E-3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601557.84499999997</v>
      </c>
      <c r="F27" s="25">
        <f>VLOOKUP(C27,RA!B31:I66,8,0)</f>
        <v>28983.352999999999</v>
      </c>
      <c r="G27" s="16">
        <f t="shared" si="0"/>
        <v>572574.49199999997</v>
      </c>
      <c r="H27" s="27">
        <f>RA!J31</f>
        <v>4.8180492102135197</v>
      </c>
      <c r="I27" s="20">
        <f>VLOOKUP(B27,RMS!B:D,3,FALSE)</f>
        <v>601557.76594513305</v>
      </c>
      <c r="J27" s="21">
        <f>VLOOKUP(B27,RMS!B:E,4,FALSE)</f>
        <v>572574.47531061899</v>
      </c>
      <c r="K27" s="22">
        <f t="shared" si="1"/>
        <v>7.9054866917431355E-2</v>
      </c>
      <c r="L27" s="22">
        <f t="shared" si="2"/>
        <v>1.6689380980096757E-2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116015.09269999999</v>
      </c>
      <c r="F28" s="25">
        <f>VLOOKUP(C28,RA!B32:I67,8,0)</f>
        <v>31446.304899999999</v>
      </c>
      <c r="G28" s="16">
        <f t="shared" si="0"/>
        <v>84568.787799999991</v>
      </c>
      <c r="H28" s="27">
        <f>RA!J32</f>
        <v>27.105356870520399</v>
      </c>
      <c r="I28" s="20">
        <f>VLOOKUP(B28,RMS!B:D,3,FALSE)</f>
        <v>116015.042413093</v>
      </c>
      <c r="J28" s="21">
        <f>VLOOKUP(B28,RMS!B:E,4,FALSE)</f>
        <v>84568.774632856104</v>
      </c>
      <c r="K28" s="22">
        <f t="shared" si="1"/>
        <v>5.0286906989640556E-2</v>
      </c>
      <c r="L28" s="22">
        <f t="shared" si="2"/>
        <v>1.3167143886676058E-2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109496.75049999999</v>
      </c>
      <c r="F31" s="25">
        <f>VLOOKUP(C31,RA!B35:I70,8,0)</f>
        <v>16654.0409</v>
      </c>
      <c r="G31" s="16">
        <f t="shared" si="0"/>
        <v>92842.709600000002</v>
      </c>
      <c r="H31" s="27">
        <f>RA!J35</f>
        <v>15.2096211293503</v>
      </c>
      <c r="I31" s="20">
        <f>VLOOKUP(B31,RMS!B:D,3,FALSE)</f>
        <v>109496.7499</v>
      </c>
      <c r="J31" s="21">
        <f>VLOOKUP(B31,RMS!B:E,4,FALSE)</f>
        <v>92842.696200000006</v>
      </c>
      <c r="K31" s="22">
        <f t="shared" si="1"/>
        <v>5.9999999939464033E-4</v>
      </c>
      <c r="L31" s="22">
        <f t="shared" si="2"/>
        <v>1.3399999996181577E-2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194283.7691</v>
      </c>
      <c r="F35" s="25">
        <f>VLOOKUP(C35,RA!B8:I74,8,0)</f>
        <v>7844.7254000000003</v>
      </c>
      <c r="G35" s="16">
        <f t="shared" si="0"/>
        <v>186439.04370000001</v>
      </c>
      <c r="H35" s="27">
        <f>RA!J39</f>
        <v>4.0377667348847002</v>
      </c>
      <c r="I35" s="20">
        <f>VLOOKUP(B35,RMS!B:D,3,FALSE)</f>
        <v>194283.76923076899</v>
      </c>
      <c r="J35" s="21">
        <f>VLOOKUP(B35,RMS!B:E,4,FALSE)</f>
        <v>186439.041794872</v>
      </c>
      <c r="K35" s="22">
        <f t="shared" si="1"/>
        <v>-1.307689817622304E-4</v>
      </c>
      <c r="L35" s="22">
        <f t="shared" si="2"/>
        <v>1.9051280105486512E-3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389027.44579999999</v>
      </c>
      <c r="F36" s="25">
        <f>VLOOKUP(C36,RA!B8:I75,8,0)</f>
        <v>19350.370800000001</v>
      </c>
      <c r="G36" s="16">
        <f t="shared" si="0"/>
        <v>369677.07500000001</v>
      </c>
      <c r="H36" s="27">
        <f>RA!J40</f>
        <v>4.9740374384659898</v>
      </c>
      <c r="I36" s="20">
        <f>VLOOKUP(B36,RMS!B:D,3,FALSE)</f>
        <v>389027.44060170901</v>
      </c>
      <c r="J36" s="21">
        <f>VLOOKUP(B36,RMS!B:E,4,FALSE)</f>
        <v>369677.07260854699</v>
      </c>
      <c r="K36" s="22">
        <f t="shared" si="1"/>
        <v>5.1982909790240228E-3</v>
      </c>
      <c r="L36" s="22">
        <f t="shared" si="2"/>
        <v>2.3914530174806714E-3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67966.032500000001</v>
      </c>
      <c r="F40" s="25">
        <f>VLOOKUP(C40,RA!B8:I78,8,0)</f>
        <v>7094.0540000000001</v>
      </c>
      <c r="G40" s="16">
        <f t="shared" si="0"/>
        <v>60871.978499999997</v>
      </c>
      <c r="H40" s="27">
        <f>RA!J43</f>
        <v>0</v>
      </c>
      <c r="I40" s="20">
        <f>VLOOKUP(B40,RMS!B:D,3,FALSE)</f>
        <v>67966.032524014794</v>
      </c>
      <c r="J40" s="21">
        <f>VLOOKUP(B40,RMS!B:E,4,FALSE)</f>
        <v>60871.978806444298</v>
      </c>
      <c r="K40" s="22">
        <f t="shared" si="1"/>
        <v>-2.4014792870730162E-5</v>
      </c>
      <c r="L40" s="22">
        <f t="shared" si="2"/>
        <v>-3.064443008042872E-4</v>
      </c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14521035.221000001</v>
      </c>
      <c r="E7" s="63">
        <v>19641754</v>
      </c>
      <c r="F7" s="64">
        <v>73.929422092344694</v>
      </c>
      <c r="G7" s="63">
        <v>14479140.3706</v>
      </c>
      <c r="H7" s="64">
        <v>0.28934625487204702</v>
      </c>
      <c r="I7" s="63">
        <v>1606732.3554</v>
      </c>
      <c r="J7" s="64">
        <v>11.0648609479053</v>
      </c>
      <c r="K7" s="63">
        <v>1400464.1106</v>
      </c>
      <c r="L7" s="64">
        <v>9.6722876825177604</v>
      </c>
      <c r="M7" s="64">
        <v>0.14728563426850599</v>
      </c>
      <c r="N7" s="63">
        <v>337085234.15600002</v>
      </c>
      <c r="O7" s="63">
        <v>3503741905.9036999</v>
      </c>
      <c r="P7" s="63">
        <v>848772</v>
      </c>
      <c r="Q7" s="63">
        <v>774877</v>
      </c>
      <c r="R7" s="64">
        <v>9.5363522210621703</v>
      </c>
      <c r="S7" s="63">
        <v>17.108287291522299</v>
      </c>
      <c r="T7" s="63">
        <v>16.639565613252199</v>
      </c>
      <c r="U7" s="65">
        <v>2.7397346694220701</v>
      </c>
      <c r="V7" s="53"/>
      <c r="W7" s="53"/>
    </row>
    <row r="8" spans="1:23" ht="14.25" thickBot="1" x14ac:dyDescent="0.2">
      <c r="A8" s="50">
        <v>41810</v>
      </c>
      <c r="B8" s="40" t="s">
        <v>6</v>
      </c>
      <c r="C8" s="41"/>
      <c r="D8" s="66">
        <v>646088.13340000005</v>
      </c>
      <c r="E8" s="66">
        <v>563801</v>
      </c>
      <c r="F8" s="67">
        <v>114.59506694738</v>
      </c>
      <c r="G8" s="66">
        <v>429530.57260000001</v>
      </c>
      <c r="H8" s="67">
        <v>50.417263546375999</v>
      </c>
      <c r="I8" s="66">
        <v>96512.496199999994</v>
      </c>
      <c r="J8" s="67">
        <v>14.937976912237801</v>
      </c>
      <c r="K8" s="66">
        <v>81955.278099999996</v>
      </c>
      <c r="L8" s="67">
        <v>19.080196690986401</v>
      </c>
      <c r="M8" s="67">
        <v>0.17762392413869399</v>
      </c>
      <c r="N8" s="66">
        <v>11698849.6896</v>
      </c>
      <c r="O8" s="66">
        <v>134274117.15790001</v>
      </c>
      <c r="P8" s="66">
        <v>24111</v>
      </c>
      <c r="Q8" s="66">
        <v>20440</v>
      </c>
      <c r="R8" s="67">
        <v>17.959882583170302</v>
      </c>
      <c r="S8" s="66">
        <v>26.796405516154501</v>
      </c>
      <c r="T8" s="66">
        <v>24.292605865949099</v>
      </c>
      <c r="U8" s="68">
        <v>9.3437892208934308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84578.732099999994</v>
      </c>
      <c r="E9" s="66">
        <v>79696</v>
      </c>
      <c r="F9" s="67">
        <v>106.12669657197399</v>
      </c>
      <c r="G9" s="66">
        <v>116532.40549999999</v>
      </c>
      <c r="H9" s="67">
        <v>-27.420418606221901</v>
      </c>
      <c r="I9" s="66">
        <v>17521.330099999999</v>
      </c>
      <c r="J9" s="67">
        <v>20.715999950535998</v>
      </c>
      <c r="K9" s="66">
        <v>16572.055700000001</v>
      </c>
      <c r="L9" s="67">
        <v>14.220984822972699</v>
      </c>
      <c r="M9" s="67">
        <v>5.7281632235884998E-2</v>
      </c>
      <c r="N9" s="66">
        <v>1915523.5839</v>
      </c>
      <c r="O9" s="66">
        <v>22497526.576499999</v>
      </c>
      <c r="P9" s="66">
        <v>4837</v>
      </c>
      <c r="Q9" s="66">
        <v>3627</v>
      </c>
      <c r="R9" s="67">
        <v>33.360904328646299</v>
      </c>
      <c r="S9" s="66">
        <v>17.485782943973501</v>
      </c>
      <c r="T9" s="66">
        <v>16.948045933278198</v>
      </c>
      <c r="U9" s="68">
        <v>3.0752812866219399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140430.7317</v>
      </c>
      <c r="E10" s="66">
        <v>124583</v>
      </c>
      <c r="F10" s="67">
        <v>112.72062135283301</v>
      </c>
      <c r="G10" s="66">
        <v>106267.4482</v>
      </c>
      <c r="H10" s="67">
        <v>32.148399231063898</v>
      </c>
      <c r="I10" s="66">
        <v>32484.797600000002</v>
      </c>
      <c r="J10" s="67">
        <v>23.132256883341402</v>
      </c>
      <c r="K10" s="66">
        <v>16356.667799999999</v>
      </c>
      <c r="L10" s="67">
        <v>15.3919832244546</v>
      </c>
      <c r="M10" s="67">
        <v>0.98602783875087296</v>
      </c>
      <c r="N10" s="66">
        <v>3900497.6982999998</v>
      </c>
      <c r="O10" s="66">
        <v>34014293.898800001</v>
      </c>
      <c r="P10" s="66">
        <v>81906</v>
      </c>
      <c r="Q10" s="66">
        <v>72701</v>
      </c>
      <c r="R10" s="67">
        <v>12.6614489484326</v>
      </c>
      <c r="S10" s="66">
        <v>1.7145353417332101</v>
      </c>
      <c r="T10" s="66">
        <v>1.32623546443653</v>
      </c>
      <c r="U10" s="68">
        <v>22.647528332903899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66744.664399999994</v>
      </c>
      <c r="E11" s="66">
        <v>74691</v>
      </c>
      <c r="F11" s="67">
        <v>89.361053406702297</v>
      </c>
      <c r="G11" s="66">
        <v>65032.619599999998</v>
      </c>
      <c r="H11" s="67">
        <v>2.6325939359822299</v>
      </c>
      <c r="I11" s="66">
        <v>11002.518700000001</v>
      </c>
      <c r="J11" s="67">
        <v>16.484491755119201</v>
      </c>
      <c r="K11" s="66">
        <v>12146.869500000001</v>
      </c>
      <c r="L11" s="67">
        <v>18.6781181116684</v>
      </c>
      <c r="M11" s="67">
        <v>-9.4209524519877005E-2</v>
      </c>
      <c r="N11" s="66">
        <v>1600984.7527000001</v>
      </c>
      <c r="O11" s="66">
        <v>14399912.366900001</v>
      </c>
      <c r="P11" s="66">
        <v>3227</v>
      </c>
      <c r="Q11" s="66">
        <v>2766</v>
      </c>
      <c r="R11" s="67">
        <v>16.6666666666667</v>
      </c>
      <c r="S11" s="66">
        <v>20.683193182522501</v>
      </c>
      <c r="T11" s="66">
        <v>22.200526861894399</v>
      </c>
      <c r="U11" s="68">
        <v>-7.3360707216820202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286194.73849999998</v>
      </c>
      <c r="E12" s="66">
        <v>367459</v>
      </c>
      <c r="F12" s="67">
        <v>77.8848085092487</v>
      </c>
      <c r="G12" s="66">
        <v>334676.70260000002</v>
      </c>
      <c r="H12" s="67">
        <v>-14.486208249142701</v>
      </c>
      <c r="I12" s="66">
        <v>23793.731</v>
      </c>
      <c r="J12" s="67">
        <v>8.3138254479126292</v>
      </c>
      <c r="K12" s="66">
        <v>1252.5174</v>
      </c>
      <c r="L12" s="67">
        <v>0.37424696438968702</v>
      </c>
      <c r="M12" s="67">
        <v>17.996726911737898</v>
      </c>
      <c r="N12" s="66">
        <v>5527448.8710000003</v>
      </c>
      <c r="O12" s="66">
        <v>42984838.8913</v>
      </c>
      <c r="P12" s="66">
        <v>2634</v>
      </c>
      <c r="Q12" s="66">
        <v>1906</v>
      </c>
      <c r="R12" s="67">
        <v>38.195173137460699</v>
      </c>
      <c r="S12" s="66">
        <v>108.65403891419901</v>
      </c>
      <c r="T12" s="66">
        <v>81.447753987408205</v>
      </c>
      <c r="U12" s="68">
        <v>25.0393682542025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359656.4485</v>
      </c>
      <c r="E13" s="66">
        <v>317986</v>
      </c>
      <c r="F13" s="67">
        <v>113.104491549942</v>
      </c>
      <c r="G13" s="66">
        <v>270254.283</v>
      </c>
      <c r="H13" s="67">
        <v>33.080758057773302</v>
      </c>
      <c r="I13" s="66">
        <v>61041.743000000002</v>
      </c>
      <c r="J13" s="67">
        <v>16.972236492514899</v>
      </c>
      <c r="K13" s="66">
        <v>63043.319000000003</v>
      </c>
      <c r="L13" s="67">
        <v>23.327407913827599</v>
      </c>
      <c r="M13" s="67">
        <v>-3.1749216756815003E-2</v>
      </c>
      <c r="N13" s="66">
        <v>6892266.8037999999</v>
      </c>
      <c r="O13" s="66">
        <v>67291974.455599993</v>
      </c>
      <c r="P13" s="66">
        <v>12143</v>
      </c>
      <c r="Q13" s="66">
        <v>9663</v>
      </c>
      <c r="R13" s="67">
        <v>25.664907378660899</v>
      </c>
      <c r="S13" s="66">
        <v>29.618417895083599</v>
      </c>
      <c r="T13" s="66">
        <v>30.257459143123299</v>
      </c>
      <c r="U13" s="68">
        <v>-2.15758063210304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186842.41500000001</v>
      </c>
      <c r="E14" s="66">
        <v>182844</v>
      </c>
      <c r="F14" s="67">
        <v>102.186790378683</v>
      </c>
      <c r="G14" s="66">
        <v>149854.4044</v>
      </c>
      <c r="H14" s="67">
        <v>24.682631617065802</v>
      </c>
      <c r="I14" s="66">
        <v>32100.247100000001</v>
      </c>
      <c r="J14" s="67">
        <v>17.180385460121599</v>
      </c>
      <c r="K14" s="66">
        <v>11412.918900000001</v>
      </c>
      <c r="L14" s="67">
        <v>7.6160049787632396</v>
      </c>
      <c r="M14" s="67">
        <v>1.8126237802320699</v>
      </c>
      <c r="N14" s="66">
        <v>3690703.5650999998</v>
      </c>
      <c r="O14" s="66">
        <v>31055116.780900002</v>
      </c>
      <c r="P14" s="66">
        <v>4070</v>
      </c>
      <c r="Q14" s="66">
        <v>2965</v>
      </c>
      <c r="R14" s="67">
        <v>37.268128161888697</v>
      </c>
      <c r="S14" s="66">
        <v>45.907227272727297</v>
      </c>
      <c r="T14" s="66">
        <v>50.632925396290098</v>
      </c>
      <c r="U14" s="68">
        <v>-10.294017749075101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145055.8947</v>
      </c>
      <c r="E15" s="66">
        <v>98205</v>
      </c>
      <c r="F15" s="67">
        <v>147.70723965174901</v>
      </c>
      <c r="G15" s="66">
        <v>85949.027300000002</v>
      </c>
      <c r="H15" s="67">
        <v>68.769675768046795</v>
      </c>
      <c r="I15" s="66">
        <v>24171.867999999999</v>
      </c>
      <c r="J15" s="67">
        <v>16.6638302083424</v>
      </c>
      <c r="K15" s="66">
        <v>12808.9854</v>
      </c>
      <c r="L15" s="67">
        <v>14.903002165796501</v>
      </c>
      <c r="M15" s="67">
        <v>0.88710247105129802</v>
      </c>
      <c r="N15" s="66">
        <v>3099749.5775000001</v>
      </c>
      <c r="O15" s="66">
        <v>24351343.801899999</v>
      </c>
      <c r="P15" s="66">
        <v>5615</v>
      </c>
      <c r="Q15" s="66">
        <v>4376</v>
      </c>
      <c r="R15" s="67">
        <v>28.313528336380301</v>
      </c>
      <c r="S15" s="66">
        <v>25.833641086375799</v>
      </c>
      <c r="T15" s="66">
        <v>27.7048905164534</v>
      </c>
      <c r="U15" s="68">
        <v>-7.2434598894557798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740418.95330000005</v>
      </c>
      <c r="E16" s="66">
        <v>922056</v>
      </c>
      <c r="F16" s="67">
        <v>80.300866031998098</v>
      </c>
      <c r="G16" s="66">
        <v>698359.81700000004</v>
      </c>
      <c r="H16" s="67">
        <v>6.0225596141365596</v>
      </c>
      <c r="I16" s="66">
        <v>11553.935600000001</v>
      </c>
      <c r="J16" s="67">
        <v>1.56045918982825</v>
      </c>
      <c r="K16" s="66">
        <v>47327.656600000002</v>
      </c>
      <c r="L16" s="67">
        <v>6.7769730514148403</v>
      </c>
      <c r="M16" s="67">
        <v>-0.75587349068113396</v>
      </c>
      <c r="N16" s="66">
        <v>18377206.4311</v>
      </c>
      <c r="O16" s="66">
        <v>177240635.78979999</v>
      </c>
      <c r="P16" s="66">
        <v>45577</v>
      </c>
      <c r="Q16" s="66">
        <v>41071</v>
      </c>
      <c r="R16" s="67">
        <v>10.9712449173383</v>
      </c>
      <c r="S16" s="66">
        <v>16.245451725651101</v>
      </c>
      <c r="T16" s="66">
        <v>15.8839028146381</v>
      </c>
      <c r="U16" s="68">
        <v>2.2255392901273301</v>
      </c>
      <c r="V16" s="53"/>
      <c r="W16" s="53"/>
    </row>
    <row r="17" spans="1:23" ht="12" thickBot="1" x14ac:dyDescent="0.2">
      <c r="A17" s="51"/>
      <c r="B17" s="40" t="s">
        <v>15</v>
      </c>
      <c r="C17" s="41"/>
      <c r="D17" s="66">
        <v>470712.1263</v>
      </c>
      <c r="E17" s="66">
        <v>927835</v>
      </c>
      <c r="F17" s="67">
        <v>50.732309764128303</v>
      </c>
      <c r="G17" s="66">
        <v>1001938.227</v>
      </c>
      <c r="H17" s="67">
        <v>-53.019845573773097</v>
      </c>
      <c r="I17" s="66">
        <v>59333.868199999997</v>
      </c>
      <c r="J17" s="67">
        <v>12.6051284606559</v>
      </c>
      <c r="K17" s="66">
        <v>50431.956299999998</v>
      </c>
      <c r="L17" s="67">
        <v>5.0334396813068203</v>
      </c>
      <c r="M17" s="67">
        <v>0.17651331721192801</v>
      </c>
      <c r="N17" s="66">
        <v>15444072.684</v>
      </c>
      <c r="O17" s="66">
        <v>184108996.56389999</v>
      </c>
      <c r="P17" s="66">
        <v>13889</v>
      </c>
      <c r="Q17" s="66">
        <v>12106</v>
      </c>
      <c r="R17" s="67">
        <v>14.728233933586599</v>
      </c>
      <c r="S17" s="66">
        <v>33.891001965584302</v>
      </c>
      <c r="T17" s="66">
        <v>33.081482000660799</v>
      </c>
      <c r="U17" s="68">
        <v>2.3885985009988802</v>
      </c>
      <c r="V17" s="35"/>
      <c r="W17" s="35"/>
    </row>
    <row r="18" spans="1:23" ht="12" thickBot="1" x14ac:dyDescent="0.2">
      <c r="A18" s="51"/>
      <c r="B18" s="40" t="s">
        <v>16</v>
      </c>
      <c r="C18" s="41"/>
      <c r="D18" s="66">
        <v>1631926.7498000001</v>
      </c>
      <c r="E18" s="66">
        <v>1456231</v>
      </c>
      <c r="F18" s="67">
        <v>112.065101608193</v>
      </c>
      <c r="G18" s="66">
        <v>1145945.6455000001</v>
      </c>
      <c r="H18" s="67">
        <v>42.408739560064902</v>
      </c>
      <c r="I18" s="66">
        <v>235013.6539</v>
      </c>
      <c r="J18" s="67">
        <v>14.4009928098061</v>
      </c>
      <c r="K18" s="66">
        <v>128266.21799999999</v>
      </c>
      <c r="L18" s="67">
        <v>11.193045543101199</v>
      </c>
      <c r="M18" s="67">
        <v>0.83223344045273095</v>
      </c>
      <c r="N18" s="66">
        <v>33704158.471900001</v>
      </c>
      <c r="O18" s="66">
        <v>443888468.00169998</v>
      </c>
      <c r="P18" s="66">
        <v>82299</v>
      </c>
      <c r="Q18" s="66">
        <v>70414</v>
      </c>
      <c r="R18" s="67">
        <v>16.878745703979298</v>
      </c>
      <c r="S18" s="66">
        <v>19.8292415436397</v>
      </c>
      <c r="T18" s="66">
        <v>19.231316983838401</v>
      </c>
      <c r="U18" s="68">
        <v>3.0153677763484699</v>
      </c>
      <c r="V18" s="35"/>
      <c r="W18" s="35"/>
    </row>
    <row r="19" spans="1:23" ht="12" thickBot="1" x14ac:dyDescent="0.2">
      <c r="A19" s="51"/>
      <c r="B19" s="40" t="s">
        <v>17</v>
      </c>
      <c r="C19" s="41"/>
      <c r="D19" s="66">
        <v>403899.2599</v>
      </c>
      <c r="E19" s="66">
        <v>627835</v>
      </c>
      <c r="F19" s="67">
        <v>64.3320713085444</v>
      </c>
      <c r="G19" s="66">
        <v>443263.71279999998</v>
      </c>
      <c r="H19" s="67">
        <v>-8.8805945001325099</v>
      </c>
      <c r="I19" s="66">
        <v>48346.725299999998</v>
      </c>
      <c r="J19" s="67">
        <v>11.969996011374199</v>
      </c>
      <c r="K19" s="66">
        <v>6428.8593000000001</v>
      </c>
      <c r="L19" s="67">
        <v>1.45034639975158</v>
      </c>
      <c r="M19" s="67">
        <v>6.5202649558686101</v>
      </c>
      <c r="N19" s="66">
        <v>11371245.6843</v>
      </c>
      <c r="O19" s="66">
        <v>141768528.69119999</v>
      </c>
      <c r="P19" s="66">
        <v>8739</v>
      </c>
      <c r="Q19" s="66">
        <v>7683</v>
      </c>
      <c r="R19" s="67">
        <v>13.7446310035143</v>
      </c>
      <c r="S19" s="66">
        <v>46.218018068428897</v>
      </c>
      <c r="T19" s="66">
        <v>50.047791383574101</v>
      </c>
      <c r="U19" s="68">
        <v>-8.2863209527396897</v>
      </c>
      <c r="V19" s="35"/>
      <c r="W19" s="35"/>
    </row>
    <row r="20" spans="1:23" ht="12" thickBot="1" x14ac:dyDescent="0.2">
      <c r="A20" s="51"/>
      <c r="B20" s="40" t="s">
        <v>18</v>
      </c>
      <c r="C20" s="41"/>
      <c r="D20" s="66">
        <v>844062.88119999995</v>
      </c>
      <c r="E20" s="66">
        <v>816657</v>
      </c>
      <c r="F20" s="67">
        <v>103.35586191020199</v>
      </c>
      <c r="G20" s="66">
        <v>794574.96490000002</v>
      </c>
      <c r="H20" s="67">
        <v>6.2282249612820602</v>
      </c>
      <c r="I20" s="66">
        <v>58492.150999999998</v>
      </c>
      <c r="J20" s="67">
        <v>6.92983334569126</v>
      </c>
      <c r="K20" s="66">
        <v>18580.125499999998</v>
      </c>
      <c r="L20" s="67">
        <v>2.3383728811967299</v>
      </c>
      <c r="M20" s="67">
        <v>2.1481031169568801</v>
      </c>
      <c r="N20" s="66">
        <v>17174377.283500001</v>
      </c>
      <c r="O20" s="66">
        <v>200732723.37869999</v>
      </c>
      <c r="P20" s="66">
        <v>34745</v>
      </c>
      <c r="Q20" s="66">
        <v>33134</v>
      </c>
      <c r="R20" s="67">
        <v>4.8620752097543196</v>
      </c>
      <c r="S20" s="66">
        <v>24.293074721542698</v>
      </c>
      <c r="T20" s="66">
        <v>24.746144567513699</v>
      </c>
      <c r="U20" s="68">
        <v>-1.8650164755360901</v>
      </c>
      <c r="V20" s="35"/>
      <c r="W20" s="35"/>
    </row>
    <row r="21" spans="1:23" ht="12" thickBot="1" x14ac:dyDescent="0.2">
      <c r="A21" s="51"/>
      <c r="B21" s="40" t="s">
        <v>19</v>
      </c>
      <c r="C21" s="41"/>
      <c r="D21" s="66">
        <v>326822.27279999998</v>
      </c>
      <c r="E21" s="66">
        <v>323577</v>
      </c>
      <c r="F21" s="67">
        <v>101.002936797115</v>
      </c>
      <c r="G21" s="66">
        <v>252521.27729999999</v>
      </c>
      <c r="H21" s="67">
        <v>29.423657402037101</v>
      </c>
      <c r="I21" s="66">
        <v>26320.9447</v>
      </c>
      <c r="J21" s="67">
        <v>8.0535957584834499</v>
      </c>
      <c r="K21" s="66">
        <v>24693.658899999999</v>
      </c>
      <c r="L21" s="67">
        <v>9.7788428618882204</v>
      </c>
      <c r="M21" s="67">
        <v>6.5898934078173002E-2</v>
      </c>
      <c r="N21" s="66">
        <v>6157982.5410000002</v>
      </c>
      <c r="O21" s="66">
        <v>81272559.698599994</v>
      </c>
      <c r="P21" s="66">
        <v>29804</v>
      </c>
      <c r="Q21" s="66">
        <v>26373</v>
      </c>
      <c r="R21" s="67">
        <v>13.0095173093694</v>
      </c>
      <c r="S21" s="66">
        <v>10.9657184538988</v>
      </c>
      <c r="T21" s="66">
        <v>10.572320001516699</v>
      </c>
      <c r="U21" s="68">
        <v>3.5875301197636702</v>
      </c>
      <c r="V21" s="35"/>
      <c r="W21" s="35"/>
    </row>
    <row r="22" spans="1:23" ht="12" thickBot="1" x14ac:dyDescent="0.2">
      <c r="A22" s="51"/>
      <c r="B22" s="40" t="s">
        <v>20</v>
      </c>
      <c r="C22" s="41"/>
      <c r="D22" s="66">
        <v>1060052.3359000001</v>
      </c>
      <c r="E22" s="66">
        <v>1172710</v>
      </c>
      <c r="F22" s="67">
        <v>90.393391025914298</v>
      </c>
      <c r="G22" s="66">
        <v>932651.58790000004</v>
      </c>
      <c r="H22" s="67">
        <v>13.6600580166127</v>
      </c>
      <c r="I22" s="66">
        <v>120641.2785</v>
      </c>
      <c r="J22" s="67">
        <v>11.3806907842502</v>
      </c>
      <c r="K22" s="66">
        <v>100770.58409999999</v>
      </c>
      <c r="L22" s="67">
        <v>10.8047405276926</v>
      </c>
      <c r="M22" s="67">
        <v>0.19718744887179801</v>
      </c>
      <c r="N22" s="66">
        <v>26855709.7722</v>
      </c>
      <c r="O22" s="66">
        <v>242823418.1259</v>
      </c>
      <c r="P22" s="66">
        <v>64304</v>
      </c>
      <c r="Q22" s="66">
        <v>57880</v>
      </c>
      <c r="R22" s="67">
        <v>11.098825155494101</v>
      </c>
      <c r="S22" s="66">
        <v>16.485013932259299</v>
      </c>
      <c r="T22" s="66">
        <v>16.383357959571502</v>
      </c>
      <c r="U22" s="68">
        <v>0.61665688063998902</v>
      </c>
      <c r="V22" s="35"/>
      <c r="W22" s="35"/>
    </row>
    <row r="23" spans="1:23" ht="12" thickBot="1" x14ac:dyDescent="0.2">
      <c r="A23" s="51"/>
      <c r="B23" s="40" t="s">
        <v>21</v>
      </c>
      <c r="C23" s="41"/>
      <c r="D23" s="66">
        <v>2452815.7132000001</v>
      </c>
      <c r="E23" s="66">
        <v>2824101</v>
      </c>
      <c r="F23" s="67">
        <v>86.852974210200003</v>
      </c>
      <c r="G23" s="66">
        <v>2288453.2552</v>
      </c>
      <c r="H23" s="67">
        <v>7.1822510521691001</v>
      </c>
      <c r="I23" s="66">
        <v>172157.3156</v>
      </c>
      <c r="J23" s="67">
        <v>7.0187627498276104</v>
      </c>
      <c r="K23" s="66">
        <v>237214.42629999999</v>
      </c>
      <c r="L23" s="67">
        <v>10.3657099292277</v>
      </c>
      <c r="M23" s="67">
        <v>-0.27425444444817898</v>
      </c>
      <c r="N23" s="66">
        <v>55478896.010799997</v>
      </c>
      <c r="O23" s="66">
        <v>494790171.89200002</v>
      </c>
      <c r="P23" s="66">
        <v>79244</v>
      </c>
      <c r="Q23" s="66">
        <v>74187</v>
      </c>
      <c r="R23" s="67">
        <v>6.8165581570895304</v>
      </c>
      <c r="S23" s="66">
        <v>30.952699424562098</v>
      </c>
      <c r="T23" s="66">
        <v>29.1559155202394</v>
      </c>
      <c r="U23" s="68">
        <v>5.8049344248692503</v>
      </c>
      <c r="V23" s="35"/>
      <c r="W23" s="35"/>
    </row>
    <row r="24" spans="1:23" ht="12" thickBot="1" x14ac:dyDescent="0.2">
      <c r="A24" s="51"/>
      <c r="B24" s="40" t="s">
        <v>22</v>
      </c>
      <c r="C24" s="41"/>
      <c r="D24" s="66">
        <v>231825.59030000001</v>
      </c>
      <c r="E24" s="66">
        <v>271193</v>
      </c>
      <c r="F24" s="67">
        <v>85.483618788095598</v>
      </c>
      <c r="G24" s="66">
        <v>221686.5355</v>
      </c>
      <c r="H24" s="67">
        <v>4.5735997349284103</v>
      </c>
      <c r="I24" s="66">
        <v>42501.622900000002</v>
      </c>
      <c r="J24" s="67">
        <v>18.333447504652</v>
      </c>
      <c r="K24" s="66">
        <v>33970.163999999997</v>
      </c>
      <c r="L24" s="67">
        <v>15.323512509852</v>
      </c>
      <c r="M24" s="67">
        <v>0.25114564945874301</v>
      </c>
      <c r="N24" s="66">
        <v>5269353.8690999998</v>
      </c>
      <c r="O24" s="66">
        <v>55223257.754500002</v>
      </c>
      <c r="P24" s="66">
        <v>25822</v>
      </c>
      <c r="Q24" s="66">
        <v>23083</v>
      </c>
      <c r="R24" s="67">
        <v>11.865875319499199</v>
      </c>
      <c r="S24" s="66">
        <v>8.9778324800557705</v>
      </c>
      <c r="T24" s="66">
        <v>8.9158800025993106</v>
      </c>
      <c r="U24" s="68">
        <v>0.69006051955278003</v>
      </c>
      <c r="V24" s="35"/>
      <c r="W24" s="35"/>
    </row>
    <row r="25" spans="1:23" ht="12" thickBot="1" x14ac:dyDescent="0.2">
      <c r="A25" s="51"/>
      <c r="B25" s="40" t="s">
        <v>23</v>
      </c>
      <c r="C25" s="41"/>
      <c r="D25" s="66">
        <v>205751.5092</v>
      </c>
      <c r="E25" s="66">
        <v>221231</v>
      </c>
      <c r="F25" s="67">
        <v>93.003019106725603</v>
      </c>
      <c r="G25" s="66">
        <v>177596.23850000001</v>
      </c>
      <c r="H25" s="67">
        <v>15.8535287333802</v>
      </c>
      <c r="I25" s="66">
        <v>13658.5749</v>
      </c>
      <c r="J25" s="67">
        <v>6.6383838218767197</v>
      </c>
      <c r="K25" s="66">
        <v>10548.500899999999</v>
      </c>
      <c r="L25" s="67">
        <v>5.9395970258683199</v>
      </c>
      <c r="M25" s="67">
        <v>0.29483563868302798</v>
      </c>
      <c r="N25" s="66">
        <v>4328278.1172000002</v>
      </c>
      <c r="O25" s="66">
        <v>54456293.9432</v>
      </c>
      <c r="P25" s="66">
        <v>17101</v>
      </c>
      <c r="Q25" s="66">
        <v>15513</v>
      </c>
      <c r="R25" s="67">
        <v>10.2365757751563</v>
      </c>
      <c r="S25" s="66">
        <v>12.0315484006783</v>
      </c>
      <c r="T25" s="66">
        <v>11.7785764584542</v>
      </c>
      <c r="U25" s="68">
        <v>2.1025717871015099</v>
      </c>
      <c r="V25" s="35"/>
      <c r="W25" s="35"/>
    </row>
    <row r="26" spans="1:23" ht="12" thickBot="1" x14ac:dyDescent="0.2">
      <c r="A26" s="51"/>
      <c r="B26" s="40" t="s">
        <v>24</v>
      </c>
      <c r="C26" s="41"/>
      <c r="D26" s="66">
        <v>456568.91200000001</v>
      </c>
      <c r="E26" s="66">
        <v>745748</v>
      </c>
      <c r="F26" s="67">
        <v>61.222948234524303</v>
      </c>
      <c r="G26" s="66">
        <v>584030.68059999996</v>
      </c>
      <c r="H26" s="67">
        <v>-21.824498752197901</v>
      </c>
      <c r="I26" s="66">
        <v>100131.87729999999</v>
      </c>
      <c r="J26" s="67">
        <v>21.931383120539799</v>
      </c>
      <c r="K26" s="66">
        <v>113202.0865</v>
      </c>
      <c r="L26" s="67">
        <v>19.382900635237601</v>
      </c>
      <c r="M26" s="67">
        <v>-0.115459083874748</v>
      </c>
      <c r="N26" s="66">
        <v>11703892.412699999</v>
      </c>
      <c r="O26" s="66">
        <v>114279999.8231</v>
      </c>
      <c r="P26" s="66">
        <v>33331</v>
      </c>
      <c r="Q26" s="66">
        <v>33469</v>
      </c>
      <c r="R26" s="67">
        <v>-0.41232185007021899</v>
      </c>
      <c r="S26" s="66">
        <v>13.6980262218355</v>
      </c>
      <c r="T26" s="66">
        <v>14.647290343302799</v>
      </c>
      <c r="U26" s="68">
        <v>-6.9299335984190398</v>
      </c>
      <c r="V26" s="35"/>
      <c r="W26" s="35"/>
    </row>
    <row r="27" spans="1:23" ht="12" thickBot="1" x14ac:dyDescent="0.2">
      <c r="A27" s="51"/>
      <c r="B27" s="40" t="s">
        <v>25</v>
      </c>
      <c r="C27" s="41"/>
      <c r="D27" s="66">
        <v>237503.23920000001</v>
      </c>
      <c r="E27" s="66">
        <v>213300</v>
      </c>
      <c r="F27" s="67">
        <v>111.347041350211</v>
      </c>
      <c r="G27" s="66">
        <v>169096.4087</v>
      </c>
      <c r="H27" s="67">
        <v>40.454336686335601</v>
      </c>
      <c r="I27" s="66">
        <v>76983.244000000006</v>
      </c>
      <c r="J27" s="67">
        <v>32.413555393732103</v>
      </c>
      <c r="K27" s="66">
        <v>48622.003299999997</v>
      </c>
      <c r="L27" s="67">
        <v>28.754012976267301</v>
      </c>
      <c r="M27" s="67">
        <v>0.58330053833878204</v>
      </c>
      <c r="N27" s="66">
        <v>4596176.0088999998</v>
      </c>
      <c r="O27" s="66">
        <v>47906158.263099998</v>
      </c>
      <c r="P27" s="66">
        <v>33303</v>
      </c>
      <c r="Q27" s="66">
        <v>29128</v>
      </c>
      <c r="R27" s="67">
        <v>14.3332875583631</v>
      </c>
      <c r="S27" s="66">
        <v>7.1315869200972903</v>
      </c>
      <c r="T27" s="66">
        <v>6.9318185697610497</v>
      </c>
      <c r="U27" s="68">
        <v>2.8011766886451901</v>
      </c>
      <c r="V27" s="35"/>
      <c r="W27" s="35"/>
    </row>
    <row r="28" spans="1:23" ht="12" thickBot="1" x14ac:dyDescent="0.2">
      <c r="A28" s="51"/>
      <c r="B28" s="40" t="s">
        <v>26</v>
      </c>
      <c r="C28" s="41"/>
      <c r="D28" s="66">
        <v>685799.90980000002</v>
      </c>
      <c r="E28" s="66">
        <v>821371</v>
      </c>
      <c r="F28" s="67">
        <v>83.494536549257305</v>
      </c>
      <c r="G28" s="66">
        <v>619736.83250000002</v>
      </c>
      <c r="H28" s="67">
        <v>10.6598597720106</v>
      </c>
      <c r="I28" s="66">
        <v>52145.045299999998</v>
      </c>
      <c r="J28" s="67">
        <v>7.6035363310571302</v>
      </c>
      <c r="K28" s="66">
        <v>32689.723099999999</v>
      </c>
      <c r="L28" s="67">
        <v>5.2747749344073398</v>
      </c>
      <c r="M28" s="67">
        <v>0.59515102469619896</v>
      </c>
      <c r="N28" s="66">
        <v>15036681.914899999</v>
      </c>
      <c r="O28" s="66">
        <v>162986737.96430001</v>
      </c>
      <c r="P28" s="66">
        <v>41513</v>
      </c>
      <c r="Q28" s="66">
        <v>39738</v>
      </c>
      <c r="R28" s="67">
        <v>4.4667572600533401</v>
      </c>
      <c r="S28" s="66">
        <v>16.5201240527064</v>
      </c>
      <c r="T28" s="66">
        <v>16.499610201821898</v>
      </c>
      <c r="U28" s="68">
        <v>0.12417492035169</v>
      </c>
      <c r="V28" s="35"/>
      <c r="W28" s="35"/>
    </row>
    <row r="29" spans="1:23" ht="12" thickBot="1" x14ac:dyDescent="0.2">
      <c r="A29" s="51"/>
      <c r="B29" s="40" t="s">
        <v>27</v>
      </c>
      <c r="C29" s="41"/>
      <c r="D29" s="66">
        <v>482431.50699999998</v>
      </c>
      <c r="E29" s="66">
        <v>574949</v>
      </c>
      <c r="F29" s="67">
        <v>83.908573977865899</v>
      </c>
      <c r="G29" s="66">
        <v>474474.57010000001</v>
      </c>
      <c r="H29" s="67">
        <v>1.67699965423289</v>
      </c>
      <c r="I29" s="66">
        <v>78790.977299999999</v>
      </c>
      <c r="J29" s="67">
        <v>16.3320546350635</v>
      </c>
      <c r="K29" s="66">
        <v>70973.236199999999</v>
      </c>
      <c r="L29" s="67">
        <v>14.9582803110063</v>
      </c>
      <c r="M29" s="67">
        <v>0.1101505513708</v>
      </c>
      <c r="N29" s="66">
        <v>10878509.8912</v>
      </c>
      <c r="O29" s="66">
        <v>119108651.2676</v>
      </c>
      <c r="P29" s="66">
        <v>85282</v>
      </c>
      <c r="Q29" s="66">
        <v>84451</v>
      </c>
      <c r="R29" s="67">
        <v>0.98400255769617295</v>
      </c>
      <c r="S29" s="66">
        <v>5.65689719987805</v>
      </c>
      <c r="T29" s="66">
        <v>5.58770577613054</v>
      </c>
      <c r="U29" s="68">
        <v>1.2231338364962001</v>
      </c>
      <c r="V29" s="35"/>
      <c r="W29" s="35"/>
    </row>
    <row r="30" spans="1:23" ht="12" thickBot="1" x14ac:dyDescent="0.2">
      <c r="A30" s="51"/>
      <c r="B30" s="40" t="s">
        <v>28</v>
      </c>
      <c r="C30" s="41"/>
      <c r="D30" s="66">
        <v>896505.56720000005</v>
      </c>
      <c r="E30" s="66">
        <v>1464757</v>
      </c>
      <c r="F30" s="67">
        <v>61.205071366786399</v>
      </c>
      <c r="G30" s="66">
        <v>1183046.1887999999</v>
      </c>
      <c r="H30" s="67">
        <v>-24.220577718157202</v>
      </c>
      <c r="I30" s="66">
        <v>100659.56020000001</v>
      </c>
      <c r="J30" s="67">
        <v>11.2279905315461</v>
      </c>
      <c r="K30" s="66">
        <v>158959.75930000001</v>
      </c>
      <c r="L30" s="67">
        <v>13.4364795563255</v>
      </c>
      <c r="M30" s="67">
        <v>-0.36676074093677902</v>
      </c>
      <c r="N30" s="66">
        <v>23451927.2256</v>
      </c>
      <c r="O30" s="66">
        <v>212967684.3619</v>
      </c>
      <c r="P30" s="66">
        <v>54507</v>
      </c>
      <c r="Q30" s="66">
        <v>51438</v>
      </c>
      <c r="R30" s="67">
        <v>5.9664061588708703</v>
      </c>
      <c r="S30" s="66">
        <v>16.4475309079568</v>
      </c>
      <c r="T30" s="66">
        <v>15.910715789883</v>
      </c>
      <c r="U30" s="68">
        <v>3.2638036741071801</v>
      </c>
      <c r="V30" s="35"/>
      <c r="W30" s="35"/>
    </row>
    <row r="31" spans="1:23" ht="12" thickBot="1" x14ac:dyDescent="0.2">
      <c r="A31" s="51"/>
      <c r="B31" s="40" t="s">
        <v>29</v>
      </c>
      <c r="C31" s="41"/>
      <c r="D31" s="66">
        <v>601557.84499999997</v>
      </c>
      <c r="E31" s="66">
        <v>825531</v>
      </c>
      <c r="F31" s="67">
        <v>72.8692011565889</v>
      </c>
      <c r="G31" s="66">
        <v>606507.76370000001</v>
      </c>
      <c r="H31" s="67">
        <v>-0.816134433268079</v>
      </c>
      <c r="I31" s="66">
        <v>28983.352999999999</v>
      </c>
      <c r="J31" s="67">
        <v>4.8180492102135197</v>
      </c>
      <c r="K31" s="66">
        <v>10238.2156</v>
      </c>
      <c r="L31" s="67">
        <v>1.6880601061958</v>
      </c>
      <c r="M31" s="67">
        <v>1.8308988726512101</v>
      </c>
      <c r="N31" s="66">
        <v>17232868.8378</v>
      </c>
      <c r="O31" s="66">
        <v>187146614.71090001</v>
      </c>
      <c r="P31" s="66">
        <v>25572</v>
      </c>
      <c r="Q31" s="66">
        <v>22857</v>
      </c>
      <c r="R31" s="67">
        <v>11.8781992387452</v>
      </c>
      <c r="S31" s="66">
        <v>23.524082785859498</v>
      </c>
      <c r="T31" s="66">
        <v>25.361634287089299</v>
      </c>
      <c r="U31" s="68">
        <v>-7.8113630102267804</v>
      </c>
      <c r="V31" s="35"/>
      <c r="W31" s="35"/>
    </row>
    <row r="32" spans="1:23" ht="12" thickBot="1" x14ac:dyDescent="0.2">
      <c r="A32" s="51"/>
      <c r="B32" s="40" t="s">
        <v>30</v>
      </c>
      <c r="C32" s="41"/>
      <c r="D32" s="66">
        <v>116015.09269999999</v>
      </c>
      <c r="E32" s="66">
        <v>129501</v>
      </c>
      <c r="F32" s="67">
        <v>89.586252384151507</v>
      </c>
      <c r="G32" s="66">
        <v>105776.4682</v>
      </c>
      <c r="H32" s="67">
        <v>9.6794917378419107</v>
      </c>
      <c r="I32" s="66">
        <v>31446.304899999999</v>
      </c>
      <c r="J32" s="67">
        <v>27.105356870520399</v>
      </c>
      <c r="K32" s="66">
        <v>26565.732</v>
      </c>
      <c r="L32" s="67">
        <v>25.114973540022199</v>
      </c>
      <c r="M32" s="67">
        <v>0.183716861255696</v>
      </c>
      <c r="N32" s="66">
        <v>3228508.3539999998</v>
      </c>
      <c r="O32" s="66">
        <v>28568420.307999998</v>
      </c>
      <c r="P32" s="66">
        <v>24546</v>
      </c>
      <c r="Q32" s="66">
        <v>23513</v>
      </c>
      <c r="R32" s="67">
        <v>4.3933143367498797</v>
      </c>
      <c r="S32" s="66">
        <v>4.7264357817974396</v>
      </c>
      <c r="T32" s="66">
        <v>4.59871045804449</v>
      </c>
      <c r="U32" s="68">
        <v>2.7023602911278899</v>
      </c>
      <c r="V32" s="35"/>
      <c r="W32" s="35"/>
    </row>
    <row r="33" spans="1:23" ht="12" thickBot="1" x14ac:dyDescent="0.2">
      <c r="A33" s="51"/>
      <c r="B33" s="40" t="s">
        <v>31</v>
      </c>
      <c r="C33" s="41"/>
      <c r="D33" s="69"/>
      <c r="E33" s="69"/>
      <c r="F33" s="69"/>
      <c r="G33" s="66">
        <v>82.991600000000005</v>
      </c>
      <c r="H33" s="69"/>
      <c r="I33" s="69"/>
      <c r="J33" s="69"/>
      <c r="K33" s="66">
        <v>17.2409</v>
      </c>
      <c r="L33" s="67">
        <v>20.774271131054199</v>
      </c>
      <c r="M33" s="69"/>
      <c r="N33" s="66">
        <v>13.805300000000001</v>
      </c>
      <c r="O33" s="66">
        <v>4827.0679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3</v>
      </c>
      <c r="O34" s="66">
        <v>8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51"/>
      <c r="B35" s="40" t="s">
        <v>32</v>
      </c>
      <c r="C35" s="41"/>
      <c r="D35" s="66">
        <v>109496.75049999999</v>
      </c>
      <c r="E35" s="66">
        <v>172551</v>
      </c>
      <c r="F35" s="67">
        <v>63.457615719410498</v>
      </c>
      <c r="G35" s="66">
        <v>89407.660699999993</v>
      </c>
      <c r="H35" s="67">
        <v>22.4690922933408</v>
      </c>
      <c r="I35" s="66">
        <v>16654.0409</v>
      </c>
      <c r="J35" s="67">
        <v>15.2096211293503</v>
      </c>
      <c r="K35" s="66">
        <v>6168.7435999999998</v>
      </c>
      <c r="L35" s="67">
        <v>6.89956940121575</v>
      </c>
      <c r="M35" s="67">
        <v>1.6997460066260499</v>
      </c>
      <c r="N35" s="66">
        <v>2300699.4005</v>
      </c>
      <c r="O35" s="66">
        <v>29636924.5678</v>
      </c>
      <c r="P35" s="66">
        <v>8354</v>
      </c>
      <c r="Q35" s="66">
        <v>7939</v>
      </c>
      <c r="R35" s="67">
        <v>5.2273586093966502</v>
      </c>
      <c r="S35" s="66">
        <v>13.107104440986401</v>
      </c>
      <c r="T35" s="66">
        <v>13.0609303060839</v>
      </c>
      <c r="U35" s="68">
        <v>0.35228326065728999</v>
      </c>
      <c r="V35" s="35"/>
      <c r="W35" s="35"/>
    </row>
    <row r="36" spans="1:23" ht="12" thickBot="1" x14ac:dyDescent="0.2">
      <c r="A36" s="51"/>
      <c r="B36" s="40" t="s">
        <v>37</v>
      </c>
      <c r="C36" s="41"/>
      <c r="D36" s="69"/>
      <c r="E36" s="66">
        <v>386176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51"/>
      <c r="B37" s="40" t="s">
        <v>38</v>
      </c>
      <c r="C37" s="41"/>
      <c r="D37" s="69"/>
      <c r="E37" s="66">
        <v>753713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51"/>
      <c r="B38" s="40" t="s">
        <v>39</v>
      </c>
      <c r="C38" s="41"/>
      <c r="D38" s="69"/>
      <c r="E38" s="66">
        <v>1017324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51"/>
      <c r="B39" s="40" t="s">
        <v>33</v>
      </c>
      <c r="C39" s="41"/>
      <c r="D39" s="66">
        <v>194283.7691</v>
      </c>
      <c r="E39" s="66">
        <v>300324</v>
      </c>
      <c r="F39" s="67">
        <v>64.6913896658276</v>
      </c>
      <c r="G39" s="66">
        <v>267941.88050000003</v>
      </c>
      <c r="H39" s="67">
        <v>-27.4903315833077</v>
      </c>
      <c r="I39" s="66">
        <v>7844.7254000000003</v>
      </c>
      <c r="J39" s="67">
        <v>4.0377667348847002</v>
      </c>
      <c r="K39" s="66">
        <v>12104.375400000001</v>
      </c>
      <c r="L39" s="67">
        <v>4.5175376754885503</v>
      </c>
      <c r="M39" s="67">
        <v>-0.351909938285622</v>
      </c>
      <c r="N39" s="66">
        <v>4465144.9726999998</v>
      </c>
      <c r="O39" s="66">
        <v>49997417.530400001</v>
      </c>
      <c r="P39" s="66">
        <v>309</v>
      </c>
      <c r="Q39" s="66">
        <v>314</v>
      </c>
      <c r="R39" s="67">
        <v>-1.5923566878980899</v>
      </c>
      <c r="S39" s="66">
        <v>628.75006181229799</v>
      </c>
      <c r="T39" s="66">
        <v>521.18786847133799</v>
      </c>
      <c r="U39" s="68">
        <v>17.107305410185599</v>
      </c>
      <c r="V39" s="35"/>
      <c r="W39" s="35"/>
    </row>
    <row r="40" spans="1:23" ht="12" thickBot="1" x14ac:dyDescent="0.2">
      <c r="A40" s="51"/>
      <c r="B40" s="40" t="s">
        <v>34</v>
      </c>
      <c r="C40" s="41"/>
      <c r="D40" s="66">
        <v>389027.44579999999</v>
      </c>
      <c r="E40" s="66">
        <v>644847</v>
      </c>
      <c r="F40" s="67">
        <v>60.328643197533701</v>
      </c>
      <c r="G40" s="66">
        <v>820745.93240000005</v>
      </c>
      <c r="H40" s="67">
        <v>-52.600746413397601</v>
      </c>
      <c r="I40" s="66">
        <v>19350.370800000001</v>
      </c>
      <c r="J40" s="67">
        <v>4.9740374384659898</v>
      </c>
      <c r="K40" s="66">
        <v>43361.499900000003</v>
      </c>
      <c r="L40" s="67">
        <v>5.2831818213467896</v>
      </c>
      <c r="M40" s="67">
        <v>-0.55374304752774495</v>
      </c>
      <c r="N40" s="66">
        <v>11248111.180500001</v>
      </c>
      <c r="O40" s="66">
        <v>97302419.928399995</v>
      </c>
      <c r="P40" s="66">
        <v>1958</v>
      </c>
      <c r="Q40" s="66">
        <v>2115</v>
      </c>
      <c r="R40" s="67">
        <v>-7.4231678486997597</v>
      </c>
      <c r="S40" s="66">
        <v>198.68613166496399</v>
      </c>
      <c r="T40" s="66">
        <v>193.14295645390101</v>
      </c>
      <c r="U40" s="68">
        <v>2.78991551378674</v>
      </c>
      <c r="V40" s="35"/>
      <c r="W40" s="35"/>
    </row>
    <row r="41" spans="1:23" ht="12" thickBot="1" x14ac:dyDescent="0.2">
      <c r="A41" s="51"/>
      <c r="B41" s="40" t="s">
        <v>40</v>
      </c>
      <c r="C41" s="41"/>
      <c r="D41" s="69"/>
      <c r="E41" s="66">
        <v>138726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51"/>
      <c r="B42" s="40" t="s">
        <v>41</v>
      </c>
      <c r="C42" s="41"/>
      <c r="D42" s="69"/>
      <c r="E42" s="66">
        <v>80245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1"/>
      <c r="B43" s="40" t="s">
        <v>71</v>
      </c>
      <c r="C43" s="4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6">
        <v>170.9402</v>
      </c>
      <c r="O43" s="66">
        <v>170.9402</v>
      </c>
      <c r="P43" s="69"/>
      <c r="Q43" s="69"/>
      <c r="R43" s="69"/>
      <c r="S43" s="69"/>
      <c r="T43" s="69"/>
      <c r="U43" s="70"/>
      <c r="V43" s="35"/>
      <c r="W43" s="35"/>
    </row>
    <row r="44" spans="1:23" ht="12" thickBot="1" x14ac:dyDescent="0.2">
      <c r="A44" s="52"/>
      <c r="B44" s="40" t="s">
        <v>35</v>
      </c>
      <c r="C44" s="41"/>
      <c r="D44" s="71">
        <v>67966.032500000001</v>
      </c>
      <c r="E44" s="72"/>
      <c r="F44" s="72"/>
      <c r="G44" s="71">
        <v>43204.267999999996</v>
      </c>
      <c r="H44" s="73">
        <v>57.313236970014202</v>
      </c>
      <c r="I44" s="71">
        <v>7094.0540000000001</v>
      </c>
      <c r="J44" s="73">
        <v>10.437646187454</v>
      </c>
      <c r="K44" s="71">
        <v>3780.7330999999999</v>
      </c>
      <c r="L44" s="73">
        <v>8.7508324409060698</v>
      </c>
      <c r="M44" s="73">
        <v>0.87636995586914102</v>
      </c>
      <c r="N44" s="71">
        <v>455220.80469999998</v>
      </c>
      <c r="O44" s="71">
        <v>6661693.4007999999</v>
      </c>
      <c r="P44" s="71">
        <v>30</v>
      </c>
      <c r="Q44" s="71">
        <v>27</v>
      </c>
      <c r="R44" s="73">
        <v>11.1111111111111</v>
      </c>
      <c r="S44" s="71">
        <v>2265.53441666667</v>
      </c>
      <c r="T44" s="71">
        <v>2480.10307037037</v>
      </c>
      <c r="U44" s="74">
        <v>-9.4709951049608598</v>
      </c>
      <c r="V44" s="35"/>
      <c r="W44" s="35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58483</v>
      </c>
      <c r="D2" s="32">
        <v>646088.58970769204</v>
      </c>
      <c r="E2" s="32">
        <v>549575.64195128204</v>
      </c>
      <c r="F2" s="32">
        <v>96512.9477564103</v>
      </c>
      <c r="G2" s="32">
        <v>549575.64195128204</v>
      </c>
      <c r="H2" s="32">
        <v>0.149380362529038</v>
      </c>
    </row>
    <row r="3" spans="1:8" ht="14.25" x14ac:dyDescent="0.2">
      <c r="A3" s="32">
        <v>2</v>
      </c>
      <c r="B3" s="33">
        <v>13</v>
      </c>
      <c r="C3" s="32">
        <v>9221.1980000000003</v>
      </c>
      <c r="D3" s="32">
        <v>84578.749726132693</v>
      </c>
      <c r="E3" s="32">
        <v>67057.399329755703</v>
      </c>
      <c r="F3" s="32">
        <v>17521.350396377002</v>
      </c>
      <c r="G3" s="32">
        <v>67057.399329755703</v>
      </c>
      <c r="H3" s="32">
        <v>0.20716019630358001</v>
      </c>
    </row>
    <row r="4" spans="1:8" ht="14.25" x14ac:dyDescent="0.2">
      <c r="A4" s="32">
        <v>3</v>
      </c>
      <c r="B4" s="33">
        <v>14</v>
      </c>
      <c r="C4" s="32">
        <v>120246</v>
      </c>
      <c r="D4" s="32">
        <v>140432.638266667</v>
      </c>
      <c r="E4" s="32">
        <v>107945.933982906</v>
      </c>
      <c r="F4" s="32">
        <v>32486.7042837607</v>
      </c>
      <c r="G4" s="32">
        <v>107945.933982906</v>
      </c>
      <c r="H4" s="32">
        <v>0.23133300552305999</v>
      </c>
    </row>
    <row r="5" spans="1:8" ht="14.25" x14ac:dyDescent="0.2">
      <c r="A5" s="32">
        <v>4</v>
      </c>
      <c r="B5" s="33">
        <v>15</v>
      </c>
      <c r="C5" s="32">
        <v>3948</v>
      </c>
      <c r="D5" s="32">
        <v>66744.670592307695</v>
      </c>
      <c r="E5" s="32">
        <v>55742.145911965803</v>
      </c>
      <c r="F5" s="32">
        <v>11002.5246803419</v>
      </c>
      <c r="G5" s="32">
        <v>55742.145911965803</v>
      </c>
      <c r="H5" s="32">
        <v>0.164844991857821</v>
      </c>
    </row>
    <row r="6" spans="1:8" ht="14.25" x14ac:dyDescent="0.2">
      <c r="A6" s="32">
        <v>5</v>
      </c>
      <c r="B6" s="33">
        <v>16</v>
      </c>
      <c r="C6" s="32">
        <v>5236</v>
      </c>
      <c r="D6" s="32">
        <v>286194.744890598</v>
      </c>
      <c r="E6" s="32">
        <v>262401.00740769203</v>
      </c>
      <c r="F6" s="32">
        <v>23793.737482905999</v>
      </c>
      <c r="G6" s="32">
        <v>262401.00740769203</v>
      </c>
      <c r="H6" s="32">
        <v>8.3138275274765999E-2</v>
      </c>
    </row>
    <row r="7" spans="1:8" ht="14.25" x14ac:dyDescent="0.2">
      <c r="A7" s="32">
        <v>6</v>
      </c>
      <c r="B7" s="33">
        <v>17</v>
      </c>
      <c r="C7" s="32">
        <v>24329</v>
      </c>
      <c r="D7" s="32">
        <v>359656.63720769202</v>
      </c>
      <c r="E7" s="32">
        <v>298614.705423932</v>
      </c>
      <c r="F7" s="32">
        <v>61041.931783760701</v>
      </c>
      <c r="G7" s="32">
        <v>298614.705423932</v>
      </c>
      <c r="H7" s="32">
        <v>0.16972280077375701</v>
      </c>
    </row>
    <row r="8" spans="1:8" ht="14.25" x14ac:dyDescent="0.2">
      <c r="A8" s="32">
        <v>7</v>
      </c>
      <c r="B8" s="33">
        <v>18</v>
      </c>
      <c r="C8" s="32">
        <v>36654</v>
      </c>
      <c r="D8" s="32">
        <v>186842.41600512801</v>
      </c>
      <c r="E8" s="32">
        <v>154742.16531794899</v>
      </c>
      <c r="F8" s="32">
        <v>32100.250687179501</v>
      </c>
      <c r="G8" s="32">
        <v>154742.16531794899</v>
      </c>
      <c r="H8" s="32">
        <v>0.17180387287594501</v>
      </c>
    </row>
    <row r="9" spans="1:8" ht="14.25" x14ac:dyDescent="0.2">
      <c r="A9" s="32">
        <v>8</v>
      </c>
      <c r="B9" s="33">
        <v>19</v>
      </c>
      <c r="C9" s="32">
        <v>17402</v>
      </c>
      <c r="D9" s="32">
        <v>145055.98146923099</v>
      </c>
      <c r="E9" s="32">
        <v>120884.026478632</v>
      </c>
      <c r="F9" s="32">
        <v>24171.9549905983</v>
      </c>
      <c r="G9" s="32">
        <v>120884.026478632</v>
      </c>
      <c r="H9" s="32">
        <v>0.166638802107762</v>
      </c>
    </row>
    <row r="10" spans="1:8" ht="14.25" x14ac:dyDescent="0.2">
      <c r="A10" s="32">
        <v>9</v>
      </c>
      <c r="B10" s="33">
        <v>21</v>
      </c>
      <c r="C10" s="32">
        <v>174971</v>
      </c>
      <c r="D10" s="32">
        <v>740418.73340000003</v>
      </c>
      <c r="E10" s="32">
        <v>728865.01769999997</v>
      </c>
      <c r="F10" s="32">
        <v>11553.715700000001</v>
      </c>
      <c r="G10" s="32">
        <v>728865.01769999997</v>
      </c>
      <c r="H10" s="32">
        <v>1.56042995386481E-2</v>
      </c>
    </row>
    <row r="11" spans="1:8" ht="14.25" x14ac:dyDescent="0.2">
      <c r="A11" s="32">
        <v>10</v>
      </c>
      <c r="B11" s="33">
        <v>22</v>
      </c>
      <c r="C11" s="32">
        <v>38546</v>
      </c>
      <c r="D11" s="32">
        <v>470712.217540171</v>
      </c>
      <c r="E11" s="32">
        <v>411378.25871965801</v>
      </c>
      <c r="F11" s="32">
        <v>59333.958820512802</v>
      </c>
      <c r="G11" s="32">
        <v>411378.25871965801</v>
      </c>
      <c r="H11" s="32">
        <v>0.126051452691366</v>
      </c>
    </row>
    <row r="12" spans="1:8" ht="14.25" x14ac:dyDescent="0.2">
      <c r="A12" s="32">
        <v>11</v>
      </c>
      <c r="B12" s="33">
        <v>23</v>
      </c>
      <c r="C12" s="32">
        <v>234225.29399999999</v>
      </c>
      <c r="D12" s="32">
        <v>1631927.1064452999</v>
      </c>
      <c r="E12" s="32">
        <v>1396912.7373598299</v>
      </c>
      <c r="F12" s="32">
        <v>235014.36908547001</v>
      </c>
      <c r="G12" s="32">
        <v>1396912.7373598299</v>
      </c>
      <c r="H12" s="32">
        <v>0.144010334871748</v>
      </c>
    </row>
    <row r="13" spans="1:8" ht="14.25" x14ac:dyDescent="0.2">
      <c r="A13" s="32">
        <v>12</v>
      </c>
      <c r="B13" s="33">
        <v>24</v>
      </c>
      <c r="C13" s="32">
        <v>13796.43</v>
      </c>
      <c r="D13" s="32">
        <v>403899.26198803401</v>
      </c>
      <c r="E13" s="32">
        <v>355552.53465299099</v>
      </c>
      <c r="F13" s="32">
        <v>48346.727335042699</v>
      </c>
      <c r="G13" s="32">
        <v>355552.53465299099</v>
      </c>
      <c r="H13" s="32">
        <v>0.11969996453342099</v>
      </c>
    </row>
    <row r="14" spans="1:8" ht="14.25" x14ac:dyDescent="0.2">
      <c r="A14" s="32">
        <v>13</v>
      </c>
      <c r="B14" s="33">
        <v>25</v>
      </c>
      <c r="C14" s="32">
        <v>73860</v>
      </c>
      <c r="D14" s="32">
        <v>844062.8676</v>
      </c>
      <c r="E14" s="32">
        <v>785570.73019999999</v>
      </c>
      <c r="F14" s="32">
        <v>58492.1374</v>
      </c>
      <c r="G14" s="32">
        <v>785570.73019999999</v>
      </c>
      <c r="H14" s="32">
        <v>6.9298318460941102E-2</v>
      </c>
    </row>
    <row r="15" spans="1:8" ht="14.25" x14ac:dyDescent="0.2">
      <c r="A15" s="32">
        <v>14</v>
      </c>
      <c r="B15" s="33">
        <v>26</v>
      </c>
      <c r="C15" s="32">
        <v>63322</v>
      </c>
      <c r="D15" s="32">
        <v>326821.99258003902</v>
      </c>
      <c r="E15" s="32">
        <v>300501.32801002898</v>
      </c>
      <c r="F15" s="32">
        <v>26320.664570009802</v>
      </c>
      <c r="G15" s="32">
        <v>300501.32801002898</v>
      </c>
      <c r="H15" s="32">
        <v>8.0535169503820503E-2</v>
      </c>
    </row>
    <row r="16" spans="1:8" ht="14.25" x14ac:dyDescent="0.2">
      <c r="A16" s="32">
        <v>15</v>
      </c>
      <c r="B16" s="33">
        <v>27</v>
      </c>
      <c r="C16" s="32">
        <v>160065.30100000001</v>
      </c>
      <c r="D16" s="32">
        <v>1060052.2968333301</v>
      </c>
      <c r="E16" s="32">
        <v>939411.05630000005</v>
      </c>
      <c r="F16" s="32">
        <v>120641.240533333</v>
      </c>
      <c r="G16" s="32">
        <v>939411.05630000005</v>
      </c>
      <c r="H16" s="32">
        <v>0.113806876220845</v>
      </c>
    </row>
    <row r="17" spans="1:8" ht="14.25" x14ac:dyDescent="0.2">
      <c r="A17" s="32">
        <v>16</v>
      </c>
      <c r="B17" s="33">
        <v>29</v>
      </c>
      <c r="C17" s="32">
        <v>207495</v>
      </c>
      <c r="D17" s="32">
        <v>2452816.2147641</v>
      </c>
      <c r="E17" s="32">
        <v>2280658.4295658101</v>
      </c>
      <c r="F17" s="32">
        <v>172157.78519829101</v>
      </c>
      <c r="G17" s="32">
        <v>2280658.4295658101</v>
      </c>
      <c r="H17" s="32">
        <v>7.0187804598661196E-2</v>
      </c>
    </row>
    <row r="18" spans="1:8" ht="14.25" x14ac:dyDescent="0.2">
      <c r="A18" s="32">
        <v>17</v>
      </c>
      <c r="B18" s="33">
        <v>31</v>
      </c>
      <c r="C18" s="32">
        <v>31648.522000000001</v>
      </c>
      <c r="D18" s="32">
        <v>231825.56559363901</v>
      </c>
      <c r="E18" s="32">
        <v>189323.97159609001</v>
      </c>
      <c r="F18" s="32">
        <v>42501.593997549098</v>
      </c>
      <c r="G18" s="32">
        <v>189323.97159609001</v>
      </c>
      <c r="H18" s="32">
        <v>0.18333436991176799</v>
      </c>
    </row>
    <row r="19" spans="1:8" ht="14.25" x14ac:dyDescent="0.2">
      <c r="A19" s="32">
        <v>18</v>
      </c>
      <c r="B19" s="33">
        <v>32</v>
      </c>
      <c r="C19" s="32">
        <v>13161.040999999999</v>
      </c>
      <c r="D19" s="32">
        <v>205751.510301392</v>
      </c>
      <c r="E19" s="32">
        <v>192092.93691784199</v>
      </c>
      <c r="F19" s="32">
        <v>13658.573383549499</v>
      </c>
      <c r="G19" s="32">
        <v>192092.93691784199</v>
      </c>
      <c r="H19" s="32">
        <v>6.63838304931125E-2</v>
      </c>
    </row>
    <row r="20" spans="1:8" ht="14.25" x14ac:dyDescent="0.2">
      <c r="A20" s="32">
        <v>19</v>
      </c>
      <c r="B20" s="33">
        <v>33</v>
      </c>
      <c r="C20" s="32">
        <v>37009.822999999997</v>
      </c>
      <c r="D20" s="32">
        <v>456568.904004735</v>
      </c>
      <c r="E20" s="32">
        <v>356437.01513049903</v>
      </c>
      <c r="F20" s="32">
        <v>100131.888874236</v>
      </c>
      <c r="G20" s="32">
        <v>356437.01513049903</v>
      </c>
      <c r="H20" s="32">
        <v>0.21931386039640899</v>
      </c>
    </row>
    <row r="21" spans="1:8" ht="14.25" x14ac:dyDescent="0.2">
      <c r="A21" s="32">
        <v>20</v>
      </c>
      <c r="B21" s="33">
        <v>34</v>
      </c>
      <c r="C21" s="32">
        <v>45817.065999999999</v>
      </c>
      <c r="D21" s="32">
        <v>237503.198737675</v>
      </c>
      <c r="E21" s="32">
        <v>160520.02367605301</v>
      </c>
      <c r="F21" s="32">
        <v>76983.1750616223</v>
      </c>
      <c r="G21" s="32">
        <v>160520.02367605301</v>
      </c>
      <c r="H21" s="32">
        <v>0.32413531889585701</v>
      </c>
    </row>
    <row r="22" spans="1:8" ht="14.25" x14ac:dyDescent="0.2">
      <c r="A22" s="32">
        <v>21</v>
      </c>
      <c r="B22" s="33">
        <v>35</v>
      </c>
      <c r="C22" s="32">
        <v>29941.156999999999</v>
      </c>
      <c r="D22" s="32">
        <v>685799.90952831903</v>
      </c>
      <c r="E22" s="32">
        <v>633654.84778761095</v>
      </c>
      <c r="F22" s="32">
        <v>52145.061740707999</v>
      </c>
      <c r="G22" s="32">
        <v>633654.84778761095</v>
      </c>
      <c r="H22" s="32">
        <v>7.60353873137318E-2</v>
      </c>
    </row>
    <row r="23" spans="1:8" ht="14.25" x14ac:dyDescent="0.2">
      <c r="A23" s="32">
        <v>22</v>
      </c>
      <c r="B23" s="33">
        <v>36</v>
      </c>
      <c r="C23" s="32">
        <v>111729.97</v>
      </c>
      <c r="D23" s="32">
        <v>482431.50670619501</v>
      </c>
      <c r="E23" s="32">
        <v>403640.54238084902</v>
      </c>
      <c r="F23" s="32">
        <v>78790.964325345703</v>
      </c>
      <c r="G23" s="32">
        <v>403640.54238084902</v>
      </c>
      <c r="H23" s="32">
        <v>0.16332051955580501</v>
      </c>
    </row>
    <row r="24" spans="1:8" ht="14.25" x14ac:dyDescent="0.2">
      <c r="A24" s="32">
        <v>23</v>
      </c>
      <c r="B24" s="33">
        <v>37</v>
      </c>
      <c r="C24" s="32">
        <v>89267.319000000003</v>
      </c>
      <c r="D24" s="32">
        <v>896505.54190884996</v>
      </c>
      <c r="E24" s="32">
        <v>795846.001665722</v>
      </c>
      <c r="F24" s="32">
        <v>100659.540243127</v>
      </c>
      <c r="G24" s="32">
        <v>795846.001665722</v>
      </c>
      <c r="H24" s="32">
        <v>0.11227988622223301</v>
      </c>
    </row>
    <row r="25" spans="1:8" ht="14.25" x14ac:dyDescent="0.2">
      <c r="A25" s="32">
        <v>24</v>
      </c>
      <c r="B25" s="33">
        <v>38</v>
      </c>
      <c r="C25" s="32">
        <v>134742.92499999999</v>
      </c>
      <c r="D25" s="32">
        <v>601557.76594513305</v>
      </c>
      <c r="E25" s="32">
        <v>572574.47531061899</v>
      </c>
      <c r="F25" s="32">
        <v>28983.290634513301</v>
      </c>
      <c r="G25" s="32">
        <v>572574.47531061899</v>
      </c>
      <c r="H25" s="32">
        <v>4.8180394760553698E-2</v>
      </c>
    </row>
    <row r="26" spans="1:8" ht="14.25" x14ac:dyDescent="0.2">
      <c r="A26" s="32">
        <v>25</v>
      </c>
      <c r="B26" s="33">
        <v>39</v>
      </c>
      <c r="C26" s="32">
        <v>84100.869000000006</v>
      </c>
      <c r="D26" s="32">
        <v>116015.042413093</v>
      </c>
      <c r="E26" s="32">
        <v>84568.774632856104</v>
      </c>
      <c r="F26" s="32">
        <v>31446.2677802367</v>
      </c>
      <c r="G26" s="32">
        <v>84568.774632856104</v>
      </c>
      <c r="H26" s="32">
        <v>0.271053366237341</v>
      </c>
    </row>
    <row r="27" spans="1:8" ht="14.25" x14ac:dyDescent="0.2">
      <c r="A27" s="32">
        <v>26</v>
      </c>
      <c r="B27" s="33">
        <v>42</v>
      </c>
      <c r="C27" s="32">
        <v>6037.1369999999997</v>
      </c>
      <c r="D27" s="32">
        <v>109496.7499</v>
      </c>
      <c r="E27" s="32">
        <v>92842.696200000006</v>
      </c>
      <c r="F27" s="32">
        <v>16654.0537</v>
      </c>
      <c r="G27" s="32">
        <v>92842.696200000006</v>
      </c>
      <c r="H27" s="32">
        <v>0.15209632902537901</v>
      </c>
    </row>
    <row r="28" spans="1:8" ht="14.25" x14ac:dyDescent="0.2">
      <c r="A28" s="32">
        <v>27</v>
      </c>
      <c r="B28" s="33">
        <v>75</v>
      </c>
      <c r="C28" s="32">
        <v>315</v>
      </c>
      <c r="D28" s="32">
        <v>194283.76923076899</v>
      </c>
      <c r="E28" s="32">
        <v>186439.041794872</v>
      </c>
      <c r="F28" s="32">
        <v>7844.72743589744</v>
      </c>
      <c r="G28" s="32">
        <v>186439.041794872</v>
      </c>
      <c r="H28" s="32">
        <v>4.03776778006582E-2</v>
      </c>
    </row>
    <row r="29" spans="1:8" ht="14.25" x14ac:dyDescent="0.2">
      <c r="A29" s="32">
        <v>28</v>
      </c>
      <c r="B29" s="33">
        <v>76</v>
      </c>
      <c r="C29" s="32">
        <v>2086</v>
      </c>
      <c r="D29" s="32">
        <v>389027.44060170901</v>
      </c>
      <c r="E29" s="32">
        <v>369677.07260854699</v>
      </c>
      <c r="F29" s="32">
        <v>19350.367993162399</v>
      </c>
      <c r="G29" s="32">
        <v>369677.07260854699</v>
      </c>
      <c r="H29" s="32">
        <v>4.9740367834292497E-2</v>
      </c>
    </row>
    <row r="30" spans="1:8" ht="14.25" x14ac:dyDescent="0.2">
      <c r="A30" s="32">
        <v>29</v>
      </c>
      <c r="B30" s="33">
        <v>99</v>
      </c>
      <c r="C30" s="32">
        <v>30</v>
      </c>
      <c r="D30" s="32">
        <v>67966.032524014794</v>
      </c>
      <c r="E30" s="32">
        <v>60871.978806444298</v>
      </c>
      <c r="F30" s="32">
        <v>7094.0537175705304</v>
      </c>
      <c r="G30" s="32">
        <v>60871.978806444298</v>
      </c>
      <c r="H30" s="32">
        <v>0.10437645768221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2014-06-21T02:36:45Z</dcterms:modified>
</cp:coreProperties>
</file>