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s="1"/>
  <c r="L39" i="2" s="1"/>
  <c r="K39" i="2" l="1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<sst xmlns="http://schemas.openxmlformats.org/spreadsheetml/2006/main" count="116" uniqueCount="73">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</sst>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2" sqref="N1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7" t="s">
        <v>4</v>
      </c>
      <c r="D2" s="37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8" t="s">
        <v>5</v>
      </c>
      <c r="B3" s="38"/>
      <c r="C3" s="38"/>
      <c r="D3" s="38"/>
      <c r="E3" s="15">
        <f>RA!D7</f>
        <v>18534633.1131</v>
      </c>
      <c r="F3" s="25">
        <f>RA!I7</f>
        <v>2194341.2341999998</v>
      </c>
      <c r="G3" s="16">
        <f>E3-F3</f>
        <v>16340291.878899999</v>
      </c>
      <c r="H3" s="27">
        <f>RA!J7</f>
        <v>11.8391403855147</v>
      </c>
      <c r="I3" s="20">
        <f>SUM(I4:I40)</f>
        <v>18534636.612408124</v>
      </c>
      <c r="J3" s="21">
        <f>SUM(J4:J40)</f>
        <v>16340291.572474808</v>
      </c>
      <c r="K3" s="22">
        <f>E3-I3</f>
        <v>-3.4993081241846085</v>
      </c>
      <c r="L3" s="22">
        <f>G3-J3</f>
        <v>0.30642519146203995</v>
      </c>
    </row>
    <row r="4" spans="1:12" x14ac:dyDescent="0.15">
      <c r="A4" s="39">
        <f>RA!A8</f>
        <v>41811</v>
      </c>
      <c r="B4" s="12">
        <v>12</v>
      </c>
      <c r="C4" s="36" t="s">
        <v>6</v>
      </c>
      <c r="D4" s="36"/>
      <c r="E4" s="15">
        <f>VLOOKUP(C4,RA!B8:D39,3,0)</f>
        <v>723466.62679999997</v>
      </c>
      <c r="F4" s="25">
        <f>VLOOKUP(C4,RA!B8:I43,8,0)</f>
        <v>149614.9816</v>
      </c>
      <c r="G4" s="16">
        <f t="shared" ref="G4:G40" si="0">E4-F4</f>
        <v>573851.64519999991</v>
      </c>
      <c r="H4" s="27">
        <f>RA!J8</f>
        <v>20.680287943863998</v>
      </c>
      <c r="I4" s="20">
        <f>VLOOKUP(B4,RMS!B:D,3,FALSE)</f>
        <v>723467.24518461502</v>
      </c>
      <c r="J4" s="21">
        <f>VLOOKUP(B4,RMS!B:E,4,FALSE)</f>
        <v>573851.654155556</v>
      </c>
      <c r="K4" s="22">
        <f t="shared" ref="K4:K40" si="1">E4-I4</f>
        <v>-0.61838461505249143</v>
      </c>
      <c r="L4" s="22">
        <f t="shared" ref="L4:L40" si="2">G4-J4</f>
        <v>-8.9555560844019055E-3</v>
      </c>
    </row>
    <row r="5" spans="1:12" x14ac:dyDescent="0.15">
      <c r="A5" s="39"/>
      <c r="B5" s="12">
        <v>13</v>
      </c>
      <c r="C5" s="36" t="s">
        <v>7</v>
      </c>
      <c r="D5" s="36"/>
      <c r="E5" s="15">
        <f>VLOOKUP(C5,RA!B8:D40,3,0)</f>
        <v>126140.9353</v>
      </c>
      <c r="F5" s="25">
        <f>VLOOKUP(C5,RA!B9:I44,8,0)</f>
        <v>26742.907599999999</v>
      </c>
      <c r="G5" s="16">
        <f t="shared" si="0"/>
        <v>99398.027700000006</v>
      </c>
      <c r="H5" s="27">
        <f>RA!J9</f>
        <v>21.200816005048299</v>
      </c>
      <c r="I5" s="20">
        <f>VLOOKUP(B5,RMS!B:D,3,FALSE)</f>
        <v>126140.967718773</v>
      </c>
      <c r="J5" s="21">
        <f>VLOOKUP(B5,RMS!B:E,4,FALSE)</f>
        <v>99398.003762983106</v>
      </c>
      <c r="K5" s="22">
        <f t="shared" si="1"/>
        <v>-3.2418773000244983E-2</v>
      </c>
      <c r="L5" s="22">
        <f t="shared" si="2"/>
        <v>2.3937016900163144E-2</v>
      </c>
    </row>
    <row r="6" spans="1:12" x14ac:dyDescent="0.15">
      <c r="A6" s="39"/>
      <c r="B6" s="12">
        <v>14</v>
      </c>
      <c r="C6" s="36" t="s">
        <v>8</v>
      </c>
      <c r="D6" s="36"/>
      <c r="E6" s="15">
        <f>VLOOKUP(C6,RA!B10:D41,3,0)</f>
        <v>193103.69190000001</v>
      </c>
      <c r="F6" s="25">
        <f>VLOOKUP(C6,RA!B10:I45,8,0)</f>
        <v>46096.148399999998</v>
      </c>
      <c r="G6" s="16">
        <f t="shared" si="0"/>
        <v>147007.5435</v>
      </c>
      <c r="H6" s="27">
        <f>RA!J10</f>
        <v>23.871189590653302</v>
      </c>
      <c r="I6" s="20">
        <f>VLOOKUP(B6,RMS!B:D,3,FALSE)</f>
        <v>193105.956459829</v>
      </c>
      <c r="J6" s="21">
        <f>VLOOKUP(B6,RMS!B:E,4,FALSE)</f>
        <v>147007.542978632</v>
      </c>
      <c r="K6" s="22">
        <f t="shared" si="1"/>
        <v>-2.2645598289964255</v>
      </c>
      <c r="L6" s="22">
        <f t="shared" si="2"/>
        <v>5.2136799786239862E-4</v>
      </c>
    </row>
    <row r="7" spans="1:12" x14ac:dyDescent="0.15">
      <c r="A7" s="39"/>
      <c r="B7" s="12">
        <v>15</v>
      </c>
      <c r="C7" s="36" t="s">
        <v>9</v>
      </c>
      <c r="D7" s="36"/>
      <c r="E7" s="15">
        <f>VLOOKUP(C7,RA!B10:D42,3,0)</f>
        <v>87390.5524</v>
      </c>
      <c r="F7" s="25">
        <f>VLOOKUP(C7,RA!B11:I46,8,0)</f>
        <v>15965.864100000001</v>
      </c>
      <c r="G7" s="16">
        <f t="shared" si="0"/>
        <v>71424.688299999994</v>
      </c>
      <c r="H7" s="27">
        <f>RA!J11</f>
        <v>18.269553929493199</v>
      </c>
      <c r="I7" s="20">
        <f>VLOOKUP(B7,RMS!B:D,3,FALSE)</f>
        <v>87390.565393162397</v>
      </c>
      <c r="J7" s="21">
        <f>VLOOKUP(B7,RMS!B:E,4,FALSE)</f>
        <v>71424.688778632495</v>
      </c>
      <c r="K7" s="22">
        <f t="shared" si="1"/>
        <v>-1.2993162396014668E-2</v>
      </c>
      <c r="L7" s="22">
        <f t="shared" si="2"/>
        <v>-4.7863250074442476E-4</v>
      </c>
    </row>
    <row r="8" spans="1:12" x14ac:dyDescent="0.15">
      <c r="A8" s="39"/>
      <c r="B8" s="12">
        <v>16</v>
      </c>
      <c r="C8" s="36" t="s">
        <v>10</v>
      </c>
      <c r="D8" s="36"/>
      <c r="E8" s="15">
        <f>VLOOKUP(C8,RA!B12:D43,3,0)</f>
        <v>208016.8518</v>
      </c>
      <c r="F8" s="25">
        <f>VLOOKUP(C8,RA!B12:I47,8,0)</f>
        <v>39494.580600000001</v>
      </c>
      <c r="G8" s="16">
        <f t="shared" si="0"/>
        <v>168522.27120000002</v>
      </c>
      <c r="H8" s="27">
        <f>RA!J12</f>
        <v>18.986240902238301</v>
      </c>
      <c r="I8" s="20">
        <f>VLOOKUP(B8,RMS!B:D,3,FALSE)</f>
        <v>208016.85644358999</v>
      </c>
      <c r="J8" s="21">
        <f>VLOOKUP(B8,RMS!B:E,4,FALSE)</f>
        <v>168522.271742735</v>
      </c>
      <c r="K8" s="22">
        <f t="shared" si="1"/>
        <v>-4.6435899857897311E-3</v>
      </c>
      <c r="L8" s="22">
        <f t="shared" si="2"/>
        <v>-5.4273498244583607E-4</v>
      </c>
    </row>
    <row r="9" spans="1:12" x14ac:dyDescent="0.15">
      <c r="A9" s="39"/>
      <c r="B9" s="12">
        <v>17</v>
      </c>
      <c r="C9" s="36" t="s">
        <v>11</v>
      </c>
      <c r="D9" s="36"/>
      <c r="E9" s="15">
        <f>VLOOKUP(C9,RA!B12:D44,3,0)</f>
        <v>404845.12800000003</v>
      </c>
      <c r="F9" s="25">
        <f>VLOOKUP(C9,RA!B13:I48,8,0)</f>
        <v>77881.285900000003</v>
      </c>
      <c r="G9" s="16">
        <f t="shared" si="0"/>
        <v>326963.84210000001</v>
      </c>
      <c r="H9" s="27">
        <f>RA!J13</f>
        <v>19.237303480653502</v>
      </c>
      <c r="I9" s="20">
        <f>VLOOKUP(B9,RMS!B:D,3,FALSE)</f>
        <v>404845.34815213701</v>
      </c>
      <c r="J9" s="21">
        <f>VLOOKUP(B9,RMS!B:E,4,FALSE)</f>
        <v>326963.84174957301</v>
      </c>
      <c r="K9" s="22">
        <f t="shared" si="1"/>
        <v>-0.22015213698614389</v>
      </c>
      <c r="L9" s="22">
        <f t="shared" si="2"/>
        <v>3.504269989207387E-4</v>
      </c>
    </row>
    <row r="10" spans="1:12" x14ac:dyDescent="0.15">
      <c r="A10" s="39"/>
      <c r="B10" s="12">
        <v>18</v>
      </c>
      <c r="C10" s="36" t="s">
        <v>12</v>
      </c>
      <c r="D10" s="36"/>
      <c r="E10" s="15">
        <f>VLOOKUP(C10,RA!B14:D45,3,0)</f>
        <v>213662.69279999999</v>
      </c>
      <c r="F10" s="25">
        <f>VLOOKUP(C10,RA!B14:I49,8,0)</f>
        <v>37975.414400000001</v>
      </c>
      <c r="G10" s="16">
        <f t="shared" si="0"/>
        <v>175687.27839999998</v>
      </c>
      <c r="H10" s="27">
        <f>RA!J14</f>
        <v>17.773535427425799</v>
      </c>
      <c r="I10" s="20">
        <f>VLOOKUP(B10,RMS!B:D,3,FALSE)</f>
        <v>213662.69541709399</v>
      </c>
      <c r="J10" s="21">
        <f>VLOOKUP(B10,RMS!B:E,4,FALSE)</f>
        <v>175687.274691453</v>
      </c>
      <c r="K10" s="22">
        <f t="shared" si="1"/>
        <v>-2.6170939963776618E-3</v>
      </c>
      <c r="L10" s="22">
        <f t="shared" si="2"/>
        <v>3.708546981215477E-3</v>
      </c>
    </row>
    <row r="11" spans="1:12" x14ac:dyDescent="0.15">
      <c r="A11" s="39"/>
      <c r="B11" s="12">
        <v>19</v>
      </c>
      <c r="C11" s="36" t="s">
        <v>13</v>
      </c>
      <c r="D11" s="36"/>
      <c r="E11" s="15">
        <f>VLOOKUP(C11,RA!B14:D46,3,0)</f>
        <v>184746.22649999999</v>
      </c>
      <c r="F11" s="25">
        <f>VLOOKUP(C11,RA!B15:I50,8,0)</f>
        <v>23063.1531</v>
      </c>
      <c r="G11" s="16">
        <f t="shared" si="0"/>
        <v>161683.07339999999</v>
      </c>
      <c r="H11" s="27">
        <f>RA!J15</f>
        <v>12.483693733252</v>
      </c>
      <c r="I11" s="20">
        <f>VLOOKUP(B11,RMS!B:D,3,FALSE)</f>
        <v>184746.33844359001</v>
      </c>
      <c r="J11" s="21">
        <f>VLOOKUP(B11,RMS!B:E,4,FALSE)</f>
        <v>161683.075153846</v>
      </c>
      <c r="K11" s="22">
        <f t="shared" si="1"/>
        <v>-0.11194359001819976</v>
      </c>
      <c r="L11" s="22">
        <f t="shared" si="2"/>
        <v>-1.7538460087962449E-3</v>
      </c>
    </row>
    <row r="12" spans="1:12" x14ac:dyDescent="0.15">
      <c r="A12" s="39"/>
      <c r="B12" s="12">
        <v>21</v>
      </c>
      <c r="C12" s="36" t="s">
        <v>14</v>
      </c>
      <c r="D12" s="36"/>
      <c r="E12" s="15">
        <f>VLOOKUP(C12,RA!B16:D47,3,0)</f>
        <v>1129725.8319000001</v>
      </c>
      <c r="F12" s="25">
        <f>VLOOKUP(C12,RA!B16:I51,8,0)</f>
        <v>9914.1710999999996</v>
      </c>
      <c r="G12" s="16">
        <f t="shared" si="0"/>
        <v>1119811.6608000002</v>
      </c>
      <c r="H12" s="27">
        <f>RA!J16</f>
        <v>0.87757319696993297</v>
      </c>
      <c r="I12" s="20">
        <f>VLOOKUP(B12,RMS!B:D,3,FALSE)</f>
        <v>1129725.585</v>
      </c>
      <c r="J12" s="21">
        <f>VLOOKUP(B12,RMS!B:E,4,FALSE)</f>
        <v>1119811.6608</v>
      </c>
      <c r="K12" s="22">
        <f t="shared" si="1"/>
        <v>0.24690000014379621</v>
      </c>
      <c r="L12" s="22">
        <f t="shared" si="2"/>
        <v>0</v>
      </c>
    </row>
    <row r="13" spans="1:12" x14ac:dyDescent="0.15">
      <c r="A13" s="39"/>
      <c r="B13" s="12">
        <v>22</v>
      </c>
      <c r="C13" s="36" t="s">
        <v>15</v>
      </c>
      <c r="D13" s="36"/>
      <c r="E13" s="15">
        <f>VLOOKUP(C13,RA!B16:D48,3,0)</f>
        <v>537862.82050000003</v>
      </c>
      <c r="F13" s="25">
        <f>VLOOKUP(C13,RA!B17:I52,8,0)</f>
        <v>57049.496400000004</v>
      </c>
      <c r="G13" s="16">
        <f t="shared" si="0"/>
        <v>480813.32410000003</v>
      </c>
      <c r="H13" s="27">
        <f>RA!J17</f>
        <v>10.6067001149041</v>
      </c>
      <c r="I13" s="20">
        <f>VLOOKUP(B13,RMS!B:D,3,FALSE)</f>
        <v>537862.91508632503</v>
      </c>
      <c r="J13" s="21">
        <f>VLOOKUP(B13,RMS!B:E,4,FALSE)</f>
        <v>480813.32548888901</v>
      </c>
      <c r="K13" s="22">
        <f t="shared" si="1"/>
        <v>-9.4586324994452298E-2</v>
      </c>
      <c r="L13" s="22">
        <f t="shared" si="2"/>
        <v>-1.3888889807276428E-3</v>
      </c>
    </row>
    <row r="14" spans="1:12" x14ac:dyDescent="0.15">
      <c r="A14" s="39"/>
      <c r="B14" s="12">
        <v>23</v>
      </c>
      <c r="C14" s="36" t="s">
        <v>16</v>
      </c>
      <c r="D14" s="36"/>
      <c r="E14" s="15">
        <f>VLOOKUP(C14,RA!B18:D49,3,0)</f>
        <v>2217246.7924000002</v>
      </c>
      <c r="F14" s="25">
        <f>VLOOKUP(C14,RA!B18:I53,8,0)</f>
        <v>316475.74650000001</v>
      </c>
      <c r="G14" s="16">
        <f t="shared" si="0"/>
        <v>1900771.0459000003</v>
      </c>
      <c r="H14" s="27">
        <f>RA!J18</f>
        <v>14.2733658510535</v>
      </c>
      <c r="I14" s="20">
        <f>VLOOKUP(B14,RMS!B:D,3,FALSE)</f>
        <v>2217247.2901709401</v>
      </c>
      <c r="J14" s="21">
        <f>VLOOKUP(B14,RMS!B:E,4,FALSE)</f>
        <v>1900770.8610410299</v>
      </c>
      <c r="K14" s="22">
        <f t="shared" si="1"/>
        <v>-0.4977709399536252</v>
      </c>
      <c r="L14" s="22">
        <f t="shared" si="2"/>
        <v>0.18485897034406662</v>
      </c>
    </row>
    <row r="15" spans="1:12" x14ac:dyDescent="0.15">
      <c r="A15" s="39"/>
      <c r="B15" s="12">
        <v>24</v>
      </c>
      <c r="C15" s="36" t="s">
        <v>17</v>
      </c>
      <c r="D15" s="36"/>
      <c r="E15" s="15">
        <f>VLOOKUP(C15,RA!B18:D50,3,0)</f>
        <v>564824.6777</v>
      </c>
      <c r="F15" s="25">
        <f>VLOOKUP(C15,RA!B19:I54,8,0)</f>
        <v>68086.684899999993</v>
      </c>
      <c r="G15" s="16">
        <f t="shared" si="0"/>
        <v>496737.99280000001</v>
      </c>
      <c r="H15" s="27">
        <f>RA!J19</f>
        <v>12.0544812555381</v>
      </c>
      <c r="I15" s="20">
        <f>VLOOKUP(B15,RMS!B:D,3,FALSE)</f>
        <v>564824.67764017102</v>
      </c>
      <c r="J15" s="21">
        <f>VLOOKUP(B15,RMS!B:E,4,FALSE)</f>
        <v>496737.992246154</v>
      </c>
      <c r="K15" s="22">
        <f t="shared" si="1"/>
        <v>5.9828977100551128E-5</v>
      </c>
      <c r="L15" s="22">
        <f t="shared" si="2"/>
        <v>5.5384601000696421E-4</v>
      </c>
    </row>
    <row r="16" spans="1:12" x14ac:dyDescent="0.15">
      <c r="A16" s="39"/>
      <c r="B16" s="12">
        <v>25</v>
      </c>
      <c r="C16" s="36" t="s">
        <v>18</v>
      </c>
      <c r="D16" s="36"/>
      <c r="E16" s="15">
        <f>VLOOKUP(C16,RA!B20:D51,3,0)</f>
        <v>1027811.4904</v>
      </c>
      <c r="F16" s="25">
        <f>VLOOKUP(C16,RA!B20:I55,8,0)</f>
        <v>89624.570399999997</v>
      </c>
      <c r="G16" s="16">
        <f t="shared" si="0"/>
        <v>938186.92</v>
      </c>
      <c r="H16" s="27">
        <f>RA!J20</f>
        <v>8.7199424444184999</v>
      </c>
      <c r="I16" s="20">
        <f>VLOOKUP(B16,RMS!B:D,3,FALSE)</f>
        <v>1027811.4804</v>
      </c>
      <c r="J16" s="21">
        <f>VLOOKUP(B16,RMS!B:E,4,FALSE)</f>
        <v>938186.92</v>
      </c>
      <c r="K16" s="22">
        <f t="shared" si="1"/>
        <v>1.0000000009313226E-2</v>
      </c>
      <c r="L16" s="22">
        <f t="shared" si="2"/>
        <v>0</v>
      </c>
    </row>
    <row r="17" spans="1:12" x14ac:dyDescent="0.15">
      <c r="A17" s="39"/>
      <c r="B17" s="12">
        <v>26</v>
      </c>
      <c r="C17" s="36" t="s">
        <v>19</v>
      </c>
      <c r="D17" s="36"/>
      <c r="E17" s="15">
        <f>VLOOKUP(C17,RA!B20:D52,3,0)</f>
        <v>418399.8272</v>
      </c>
      <c r="F17" s="25">
        <f>VLOOKUP(C17,RA!B21:I56,8,0)</f>
        <v>33660.865400000002</v>
      </c>
      <c r="G17" s="16">
        <f t="shared" si="0"/>
        <v>384738.96179999999</v>
      </c>
      <c r="H17" s="27">
        <f>RA!J21</f>
        <v>8.0451432366174807</v>
      </c>
      <c r="I17" s="20">
        <f>VLOOKUP(B17,RMS!B:D,3,FALSE)</f>
        <v>418399.43977544102</v>
      </c>
      <c r="J17" s="21">
        <f>VLOOKUP(B17,RMS!B:E,4,FALSE)</f>
        <v>384738.96160658001</v>
      </c>
      <c r="K17" s="22">
        <f t="shared" si="1"/>
        <v>0.3874245589831844</v>
      </c>
      <c r="L17" s="22">
        <f t="shared" si="2"/>
        <v>1.9341998267918825E-4</v>
      </c>
    </row>
    <row r="18" spans="1:12" x14ac:dyDescent="0.15">
      <c r="A18" s="39"/>
      <c r="B18" s="12">
        <v>27</v>
      </c>
      <c r="C18" s="36" t="s">
        <v>20</v>
      </c>
      <c r="D18" s="36"/>
      <c r="E18" s="15">
        <f>VLOOKUP(C18,RA!B22:D53,3,0)</f>
        <v>1390389.7544</v>
      </c>
      <c r="F18" s="25">
        <f>VLOOKUP(C18,RA!B22:I57,8,0)</f>
        <v>192838.17120000001</v>
      </c>
      <c r="G18" s="16">
        <f t="shared" si="0"/>
        <v>1197551.5832</v>
      </c>
      <c r="H18" s="27">
        <f>RA!J22</f>
        <v>13.8693607738225</v>
      </c>
      <c r="I18" s="20">
        <f>VLOOKUP(B18,RMS!B:D,3,FALSE)</f>
        <v>1390389.6708666701</v>
      </c>
      <c r="J18" s="21">
        <f>VLOOKUP(B18,RMS!B:E,4,FALSE)</f>
        <v>1197551.5824</v>
      </c>
      <c r="K18" s="22">
        <f t="shared" si="1"/>
        <v>8.3533329889178276E-2</v>
      </c>
      <c r="L18" s="22">
        <f t="shared" si="2"/>
        <v>8.0000003799796104E-4</v>
      </c>
    </row>
    <row r="19" spans="1:12" x14ac:dyDescent="0.15">
      <c r="A19" s="39"/>
      <c r="B19" s="12">
        <v>29</v>
      </c>
      <c r="C19" s="36" t="s">
        <v>21</v>
      </c>
      <c r="D19" s="36"/>
      <c r="E19" s="15">
        <f>VLOOKUP(C19,RA!B22:D54,3,0)</f>
        <v>2939056.4637000002</v>
      </c>
      <c r="F19" s="25">
        <f>VLOOKUP(C19,RA!B23:I58,8,0)</f>
        <v>244656.2236</v>
      </c>
      <c r="G19" s="16">
        <f t="shared" si="0"/>
        <v>2694400.2401000001</v>
      </c>
      <c r="H19" s="27">
        <f>RA!J23</f>
        <v>8.3243117858307603</v>
      </c>
      <c r="I19" s="20">
        <f>VLOOKUP(B19,RMS!B:D,3,FALSE)</f>
        <v>2939057.1376478602</v>
      </c>
      <c r="J19" s="21">
        <f>VLOOKUP(B19,RMS!B:E,4,FALSE)</f>
        <v>2694400.2809640998</v>
      </c>
      <c r="K19" s="22">
        <f t="shared" si="1"/>
        <v>-0.67394786002114415</v>
      </c>
      <c r="L19" s="22">
        <f t="shared" si="2"/>
        <v>-4.0864099748432636E-2</v>
      </c>
    </row>
    <row r="20" spans="1:12" x14ac:dyDescent="0.15">
      <c r="A20" s="39"/>
      <c r="B20" s="12">
        <v>31</v>
      </c>
      <c r="C20" s="36" t="s">
        <v>22</v>
      </c>
      <c r="D20" s="36"/>
      <c r="E20" s="15">
        <f>VLOOKUP(C20,RA!B24:D55,3,0)</f>
        <v>310266.6691</v>
      </c>
      <c r="F20" s="25">
        <f>VLOOKUP(C20,RA!B24:I59,8,0)</f>
        <v>57697.568700000003</v>
      </c>
      <c r="G20" s="16">
        <f t="shared" si="0"/>
        <v>252569.1004</v>
      </c>
      <c r="H20" s="27">
        <f>RA!J24</f>
        <v>18.596122125320498</v>
      </c>
      <c r="I20" s="20">
        <f>VLOOKUP(B20,RMS!B:D,3,FALSE)</f>
        <v>310266.64336276398</v>
      </c>
      <c r="J20" s="21">
        <f>VLOOKUP(B20,RMS!B:E,4,FALSE)</f>
        <v>252569.09469801901</v>
      </c>
      <c r="K20" s="22">
        <f t="shared" si="1"/>
        <v>2.5737236021086574E-2</v>
      </c>
      <c r="L20" s="22">
        <f t="shared" si="2"/>
        <v>5.7019809901248664E-3</v>
      </c>
    </row>
    <row r="21" spans="1:12" x14ac:dyDescent="0.15">
      <c r="A21" s="39"/>
      <c r="B21" s="12">
        <v>32</v>
      </c>
      <c r="C21" s="36" t="s">
        <v>23</v>
      </c>
      <c r="D21" s="36"/>
      <c r="E21" s="15">
        <f>VLOOKUP(C21,RA!B24:D56,3,0)</f>
        <v>269954.8407</v>
      </c>
      <c r="F21" s="25">
        <f>VLOOKUP(C21,RA!B25:I60,8,0)</f>
        <v>22918.9519</v>
      </c>
      <c r="G21" s="16">
        <f t="shared" si="0"/>
        <v>247035.88880000002</v>
      </c>
      <c r="H21" s="27">
        <f>RA!J25</f>
        <v>8.4899206995401695</v>
      </c>
      <c r="I21" s="20">
        <f>VLOOKUP(B21,RMS!B:D,3,FALSE)</f>
        <v>269954.84328932001</v>
      </c>
      <c r="J21" s="21">
        <f>VLOOKUP(B21,RMS!B:E,4,FALSE)</f>
        <v>247035.883903721</v>
      </c>
      <c r="K21" s="22">
        <f t="shared" si="1"/>
        <v>-2.5893200072459877E-3</v>
      </c>
      <c r="L21" s="22">
        <f t="shared" si="2"/>
        <v>4.8962790169753134E-3</v>
      </c>
    </row>
    <row r="22" spans="1:12" x14ac:dyDescent="0.15">
      <c r="A22" s="39"/>
      <c r="B22" s="12">
        <v>33</v>
      </c>
      <c r="C22" s="36" t="s">
        <v>24</v>
      </c>
      <c r="D22" s="36"/>
      <c r="E22" s="15">
        <f>VLOOKUP(C22,RA!B26:D57,3,0)</f>
        <v>556736.55390000006</v>
      </c>
      <c r="F22" s="25">
        <f>VLOOKUP(C22,RA!B26:I61,8,0)</f>
        <v>125263.15549999999</v>
      </c>
      <c r="G22" s="16">
        <f t="shared" si="0"/>
        <v>431473.39840000006</v>
      </c>
      <c r="H22" s="27">
        <f>RA!J26</f>
        <v>22.499538538024499</v>
      </c>
      <c r="I22" s="20">
        <f>VLOOKUP(B22,RMS!B:D,3,FALSE)</f>
        <v>556736.53612328903</v>
      </c>
      <c r="J22" s="21">
        <f>VLOOKUP(B22,RMS!B:E,4,FALSE)</f>
        <v>431473.403664738</v>
      </c>
      <c r="K22" s="22">
        <f t="shared" si="1"/>
        <v>1.777671102900058E-2</v>
      </c>
      <c r="L22" s="22">
        <f t="shared" si="2"/>
        <v>-5.2647379343397915E-3</v>
      </c>
    </row>
    <row r="23" spans="1:12" x14ac:dyDescent="0.15">
      <c r="A23" s="39"/>
      <c r="B23" s="12">
        <v>34</v>
      </c>
      <c r="C23" s="36" t="s">
        <v>25</v>
      </c>
      <c r="D23" s="36"/>
      <c r="E23" s="15">
        <f>VLOOKUP(C23,RA!B26:D58,3,0)</f>
        <v>315164.46039999998</v>
      </c>
      <c r="F23" s="25">
        <f>VLOOKUP(C23,RA!B27:I62,8,0)</f>
        <v>100688.4425</v>
      </c>
      <c r="G23" s="16">
        <f t="shared" si="0"/>
        <v>214476.01789999998</v>
      </c>
      <c r="H23" s="27">
        <f>RA!J27</f>
        <v>31.947905030982401</v>
      </c>
      <c r="I23" s="20">
        <f>VLOOKUP(B23,RMS!B:D,3,FALSE)</f>
        <v>315164.420784608</v>
      </c>
      <c r="J23" s="21">
        <f>VLOOKUP(B23,RMS!B:E,4,FALSE)</f>
        <v>214476.03326995001</v>
      </c>
      <c r="K23" s="22">
        <f t="shared" si="1"/>
        <v>3.9615391986444592E-2</v>
      </c>
      <c r="L23" s="22">
        <f t="shared" si="2"/>
        <v>-1.5369950036983937E-2</v>
      </c>
    </row>
    <row r="24" spans="1:12" x14ac:dyDescent="0.15">
      <c r="A24" s="39"/>
      <c r="B24" s="12">
        <v>35</v>
      </c>
      <c r="C24" s="36" t="s">
        <v>26</v>
      </c>
      <c r="D24" s="36"/>
      <c r="E24" s="15">
        <f>VLOOKUP(C24,RA!B28:D59,3,0)</f>
        <v>895545.41839999997</v>
      </c>
      <c r="F24" s="25">
        <f>VLOOKUP(C24,RA!B28:I63,8,0)</f>
        <v>66392.503899999996</v>
      </c>
      <c r="G24" s="16">
        <f t="shared" si="0"/>
        <v>829152.91449999996</v>
      </c>
      <c r="H24" s="27">
        <f>RA!J28</f>
        <v>7.4136389440323702</v>
      </c>
      <c r="I24" s="20">
        <f>VLOOKUP(B24,RMS!B:D,3,FALSE)</f>
        <v>895545.41773185798</v>
      </c>
      <c r="J24" s="21">
        <f>VLOOKUP(B24,RMS!B:E,4,FALSE)</f>
        <v>829152.91664690303</v>
      </c>
      <c r="K24" s="22">
        <f t="shared" si="1"/>
        <v>6.6814199090003967E-4</v>
      </c>
      <c r="L24" s="22">
        <f t="shared" si="2"/>
        <v>-2.1469030762091279E-3</v>
      </c>
    </row>
    <row r="25" spans="1:12" x14ac:dyDescent="0.15">
      <c r="A25" s="39"/>
      <c r="B25" s="12">
        <v>36</v>
      </c>
      <c r="C25" s="36" t="s">
        <v>27</v>
      </c>
      <c r="D25" s="36"/>
      <c r="E25" s="15">
        <f>VLOOKUP(C25,RA!B28:D60,3,0)</f>
        <v>565279.21699999995</v>
      </c>
      <c r="F25" s="25">
        <f>VLOOKUP(C25,RA!B29:I64,8,0)</f>
        <v>93985.205199999997</v>
      </c>
      <c r="G25" s="16">
        <f t="shared" si="0"/>
        <v>471294.01179999998</v>
      </c>
      <c r="H25" s="27">
        <f>RA!J29</f>
        <v>16.626333035696899</v>
      </c>
      <c r="I25" s="20">
        <f>VLOOKUP(B25,RMS!B:D,3,FALSE)</f>
        <v>565279.21853982296</v>
      </c>
      <c r="J25" s="21">
        <f>VLOOKUP(B25,RMS!B:E,4,FALSE)</f>
        <v>471293.96252704202</v>
      </c>
      <c r="K25" s="22">
        <f t="shared" si="1"/>
        <v>-1.5398230170831084E-3</v>
      </c>
      <c r="L25" s="22">
        <f t="shared" si="2"/>
        <v>4.9272957956418395E-2</v>
      </c>
    </row>
    <row r="26" spans="1:12" x14ac:dyDescent="0.15">
      <c r="A26" s="39"/>
      <c r="B26" s="12">
        <v>37</v>
      </c>
      <c r="C26" s="36" t="s">
        <v>28</v>
      </c>
      <c r="D26" s="36"/>
      <c r="E26" s="15">
        <f>VLOOKUP(C26,RA!B30:D61,3,0)</f>
        <v>1135497.6740999999</v>
      </c>
      <c r="F26" s="25">
        <f>VLOOKUP(C26,RA!B30:I65,8,0)</f>
        <v>137303.3921</v>
      </c>
      <c r="G26" s="16">
        <f t="shared" si="0"/>
        <v>998194.28199999989</v>
      </c>
      <c r="H26" s="27">
        <f>RA!J30</f>
        <v>12.091913108393401</v>
      </c>
      <c r="I26" s="20">
        <f>VLOOKUP(B26,RMS!B:D,3,FALSE)</f>
        <v>1135497.63057788</v>
      </c>
      <c r="J26" s="21">
        <f>VLOOKUP(B26,RMS!B:E,4,FALSE)</f>
        <v>998194.267385007</v>
      </c>
      <c r="K26" s="22">
        <f t="shared" si="1"/>
        <v>4.3522119987756014E-2</v>
      </c>
      <c r="L26" s="22">
        <f t="shared" si="2"/>
        <v>1.4614992891438305E-2</v>
      </c>
    </row>
    <row r="27" spans="1:12" x14ac:dyDescent="0.15">
      <c r="A27" s="39"/>
      <c r="B27" s="12">
        <v>38</v>
      </c>
      <c r="C27" s="36" t="s">
        <v>29</v>
      </c>
      <c r="D27" s="36"/>
      <c r="E27" s="15">
        <f>VLOOKUP(C27,RA!B30:D62,3,0)</f>
        <v>831821.33200000005</v>
      </c>
      <c r="F27" s="25">
        <f>VLOOKUP(C27,RA!B31:I66,8,0)</f>
        <v>42225.08</v>
      </c>
      <c r="G27" s="16">
        <f t="shared" si="0"/>
        <v>789596.25200000009</v>
      </c>
      <c r="H27" s="27">
        <f>RA!J31</f>
        <v>5.0762199015112497</v>
      </c>
      <c r="I27" s="20">
        <f>VLOOKUP(B27,RMS!B:D,3,FALSE)</f>
        <v>831821.21891769895</v>
      </c>
      <c r="J27" s="21">
        <f>VLOOKUP(B27,RMS!B:E,4,FALSE)</f>
        <v>789596.21701592905</v>
      </c>
      <c r="K27" s="22">
        <f t="shared" si="1"/>
        <v>0.11308230110444129</v>
      </c>
      <c r="L27" s="22">
        <f t="shared" si="2"/>
        <v>3.4984071040526032E-2</v>
      </c>
    </row>
    <row r="28" spans="1:12" x14ac:dyDescent="0.15">
      <c r="A28" s="39"/>
      <c r="B28" s="12">
        <v>39</v>
      </c>
      <c r="C28" s="36" t="s">
        <v>30</v>
      </c>
      <c r="D28" s="36"/>
      <c r="E28" s="15">
        <f>VLOOKUP(C28,RA!B32:D63,3,0)</f>
        <v>158831.6061</v>
      </c>
      <c r="F28" s="25">
        <f>VLOOKUP(C28,RA!B32:I67,8,0)</f>
        <v>42586.986299999997</v>
      </c>
      <c r="G28" s="16">
        <f t="shared" si="0"/>
        <v>116244.61980000001</v>
      </c>
      <c r="H28" s="27">
        <f>RA!J32</f>
        <v>26.812664900704501</v>
      </c>
      <c r="I28" s="20">
        <f>VLOOKUP(B28,RMS!B:D,3,FALSE)</f>
        <v>158831.541503827</v>
      </c>
      <c r="J28" s="21">
        <f>VLOOKUP(B28,RMS!B:E,4,FALSE)</f>
        <v>116244.604570799</v>
      </c>
      <c r="K28" s="22">
        <f t="shared" si="1"/>
        <v>6.4596173004247248E-2</v>
      </c>
      <c r="L28" s="22">
        <f t="shared" si="2"/>
        <v>1.5229201017064042E-2</v>
      </c>
    </row>
    <row r="29" spans="1:12" x14ac:dyDescent="0.15">
      <c r="A29" s="39"/>
      <c r="B29" s="12">
        <v>40</v>
      </c>
      <c r="C29" s="36" t="s">
        <v>31</v>
      </c>
      <c r="D29" s="36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 x14ac:dyDescent="0.15">
      <c r="A30" s="39"/>
      <c r="B30" s="12">
        <v>41</v>
      </c>
      <c r="C30" s="36" t="s">
        <v>36</v>
      </c>
      <c r="D30" s="3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9"/>
      <c r="B31" s="12">
        <v>42</v>
      </c>
      <c r="C31" s="36" t="s">
        <v>32</v>
      </c>
      <c r="D31" s="36"/>
      <c r="E31" s="15">
        <f>VLOOKUP(C31,RA!B34:D66,3,0)</f>
        <v>146651.51930000001</v>
      </c>
      <c r="F31" s="25">
        <f>VLOOKUP(C31,RA!B35:I70,8,0)</f>
        <v>22609.970600000001</v>
      </c>
      <c r="G31" s="16">
        <f t="shared" si="0"/>
        <v>124041.54870000001</v>
      </c>
      <c r="H31" s="27">
        <f>RA!J35</f>
        <v>15.417481324382001</v>
      </c>
      <c r="I31" s="20">
        <f>VLOOKUP(B31,RMS!B:D,3,FALSE)</f>
        <v>146651.51949999999</v>
      </c>
      <c r="J31" s="21">
        <f>VLOOKUP(B31,RMS!B:E,4,FALSE)</f>
        <v>124041.5261</v>
      </c>
      <c r="K31" s="22">
        <f t="shared" si="1"/>
        <v>-1.999999803956598E-4</v>
      </c>
      <c r="L31" s="22">
        <f t="shared" si="2"/>
        <v>2.2600000011152588E-2</v>
      </c>
    </row>
    <row r="32" spans="1:12" x14ac:dyDescent="0.15">
      <c r="A32" s="39"/>
      <c r="B32" s="12">
        <v>71</v>
      </c>
      <c r="C32" s="36" t="s">
        <v>37</v>
      </c>
      <c r="D32" s="3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9"/>
      <c r="B33" s="12">
        <v>72</v>
      </c>
      <c r="C33" s="36" t="s">
        <v>38</v>
      </c>
      <c r="D33" s="3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9"/>
      <c r="B34" s="12">
        <v>73</v>
      </c>
      <c r="C34" s="36" t="s">
        <v>39</v>
      </c>
      <c r="D34" s="3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9"/>
      <c r="B35" s="12">
        <v>75</v>
      </c>
      <c r="C35" s="36" t="s">
        <v>33</v>
      </c>
      <c r="D35" s="36"/>
      <c r="E35" s="15">
        <f>VLOOKUP(C35,RA!B8:D70,3,0)</f>
        <v>271796.60619999998</v>
      </c>
      <c r="F35" s="25">
        <f>VLOOKUP(C35,RA!B8:I74,8,0)</f>
        <v>12812.297</v>
      </c>
      <c r="G35" s="16">
        <f t="shared" si="0"/>
        <v>258984.30919999999</v>
      </c>
      <c r="H35" s="27">
        <f>RA!J39</f>
        <v>4.7139282491894496</v>
      </c>
      <c r="I35" s="20">
        <f>VLOOKUP(B35,RMS!B:D,3,FALSE)</f>
        <v>271796.60683760699</v>
      </c>
      <c r="J35" s="21">
        <f>VLOOKUP(B35,RMS!B:E,4,FALSE)</f>
        <v>258984.30658119699</v>
      </c>
      <c r="K35" s="22">
        <f t="shared" si="1"/>
        <v>-6.3760700868442655E-4</v>
      </c>
      <c r="L35" s="22">
        <f t="shared" si="2"/>
        <v>2.6188030024059117E-3</v>
      </c>
    </row>
    <row r="36" spans="1:12" x14ac:dyDescent="0.15">
      <c r="A36" s="39"/>
      <c r="B36" s="12">
        <v>76</v>
      </c>
      <c r="C36" s="36" t="s">
        <v>34</v>
      </c>
      <c r="D36" s="36"/>
      <c r="E36" s="15">
        <f>VLOOKUP(C36,RA!B8:D71,3,0)</f>
        <v>704148.91960000002</v>
      </c>
      <c r="F36" s="25">
        <f>VLOOKUP(C36,RA!B8:I75,8,0)</f>
        <v>39893.188600000001</v>
      </c>
      <c r="G36" s="16">
        <f t="shared" si="0"/>
        <v>664255.73100000003</v>
      </c>
      <c r="H36" s="27">
        <f>RA!J40</f>
        <v>5.6654476758498502</v>
      </c>
      <c r="I36" s="20">
        <f>VLOOKUP(B36,RMS!B:D,3,FALSE)</f>
        <v>704148.91260512802</v>
      </c>
      <c r="J36" s="21">
        <f>VLOOKUP(B36,RMS!B:E,4,FALSE)</f>
        <v>664255.71191794903</v>
      </c>
      <c r="K36" s="22">
        <f t="shared" si="1"/>
        <v>6.994872004725039E-3</v>
      </c>
      <c r="L36" s="22">
        <f t="shared" si="2"/>
        <v>1.9082051003351808E-2</v>
      </c>
    </row>
    <row r="37" spans="1:12" x14ac:dyDescent="0.15">
      <c r="A37" s="39"/>
      <c r="B37" s="12">
        <v>77</v>
      </c>
      <c r="C37" s="36" t="s">
        <v>40</v>
      </c>
      <c r="D37" s="3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9"/>
      <c r="B38" s="12">
        <v>78</v>
      </c>
      <c r="C38" s="36" t="s">
        <v>41</v>
      </c>
      <c r="D38" s="3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s="35" customFormat="1" x14ac:dyDescent="0.15">
      <c r="A39" s="39"/>
      <c r="B39" s="12">
        <v>9101</v>
      </c>
      <c r="C39" s="36" t="s">
        <v>72</v>
      </c>
      <c r="D39" s="36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</row>
    <row r="40" spans="1:12" x14ac:dyDescent="0.15">
      <c r="A40" s="39"/>
      <c r="B40" s="12">
        <v>99</v>
      </c>
      <c r="C40" s="36" t="s">
        <v>35</v>
      </c>
      <c r="D40" s="36"/>
      <c r="E40" s="15">
        <f>VLOOKUP(C40,RA!B8:D74,3,0)</f>
        <v>6247.9326000000001</v>
      </c>
      <c r="F40" s="25">
        <f>VLOOKUP(C40,RA!B8:I78,8,0)</f>
        <v>824.22670000000005</v>
      </c>
      <c r="G40" s="16">
        <f t="shared" si="0"/>
        <v>5423.7058999999999</v>
      </c>
      <c r="H40" s="27">
        <f>RA!J43</f>
        <v>0</v>
      </c>
      <c r="I40" s="20">
        <f>VLOOKUP(B40,RMS!B:D,3,FALSE)</f>
        <v>6247.9328341275204</v>
      </c>
      <c r="J40" s="21">
        <f>VLOOKUP(B40,RMS!B:E,4,FALSE)</f>
        <v>5423.7066333862804</v>
      </c>
      <c r="K40" s="22">
        <f t="shared" si="1"/>
        <v>-2.341275203434634E-4</v>
      </c>
      <c r="L40" s="22">
        <f t="shared" si="2"/>
        <v>-7.3338628044439247E-4</v>
      </c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sqref="A1:W44"/>
    </sheetView>
  </sheetViews>
  <sheetFormatPr defaultRowHeight="11.25" x14ac:dyDescent="0.15"/>
  <cols>
    <col min="1" max="1" width="7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54" t="s">
        <v>47</v>
      </c>
      <c r="W1" s="44"/>
    </row>
    <row r="2" spans="1:23" ht="12.75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54"/>
      <c r="W2" s="44"/>
    </row>
    <row r="3" spans="1:23" ht="23.25" thickBot="1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55" t="s">
        <v>48</v>
      </c>
      <c r="W3" s="44"/>
    </row>
    <row r="4" spans="1:23" ht="15" thickTop="1" thickBo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53"/>
      <c r="W4" s="44"/>
    </row>
    <row r="5" spans="1:23" ht="15" thickTop="1" thickBot="1" x14ac:dyDescent="0.25">
      <c r="A5" s="56"/>
      <c r="B5" s="57"/>
      <c r="C5" s="58"/>
      <c r="D5" s="59" t="s">
        <v>0</v>
      </c>
      <c r="E5" s="59" t="s">
        <v>60</v>
      </c>
      <c r="F5" s="59" t="s">
        <v>61</v>
      </c>
      <c r="G5" s="59" t="s">
        <v>49</v>
      </c>
      <c r="H5" s="59" t="s">
        <v>50</v>
      </c>
      <c r="I5" s="59" t="s">
        <v>1</v>
      </c>
      <c r="J5" s="59" t="s">
        <v>2</v>
      </c>
      <c r="K5" s="59" t="s">
        <v>51</v>
      </c>
      <c r="L5" s="59" t="s">
        <v>52</v>
      </c>
      <c r="M5" s="59" t="s">
        <v>53</v>
      </c>
      <c r="N5" s="59" t="s">
        <v>54</v>
      </c>
      <c r="O5" s="59" t="s">
        <v>55</v>
      </c>
      <c r="P5" s="59" t="s">
        <v>62</v>
      </c>
      <c r="Q5" s="59" t="s">
        <v>63</v>
      </c>
      <c r="R5" s="59" t="s">
        <v>56</v>
      </c>
      <c r="S5" s="59" t="s">
        <v>57</v>
      </c>
      <c r="T5" s="59" t="s">
        <v>58</v>
      </c>
      <c r="U5" s="60" t="s">
        <v>59</v>
      </c>
      <c r="V5" s="53"/>
      <c r="W5" s="53"/>
    </row>
    <row r="6" spans="1:23" ht="14.25" thickBot="1" x14ac:dyDescent="0.2">
      <c r="A6" s="61" t="s">
        <v>3</v>
      </c>
      <c r="B6" s="45" t="s">
        <v>4</v>
      </c>
      <c r="C6" s="46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4.25" thickBot="1" x14ac:dyDescent="0.2">
      <c r="A7" s="47" t="s">
        <v>5</v>
      </c>
      <c r="B7" s="48"/>
      <c r="C7" s="49"/>
      <c r="D7" s="63">
        <v>18534633.1131</v>
      </c>
      <c r="E7" s="63">
        <v>21073613</v>
      </c>
      <c r="F7" s="64">
        <v>87.951852931436093</v>
      </c>
      <c r="G7" s="63">
        <v>14774732.505000001</v>
      </c>
      <c r="H7" s="64">
        <v>25.448180580105898</v>
      </c>
      <c r="I7" s="63">
        <v>2194341.2341999998</v>
      </c>
      <c r="J7" s="64">
        <v>11.8391403855147</v>
      </c>
      <c r="K7" s="63">
        <v>1501795.9165000001</v>
      </c>
      <c r="L7" s="64">
        <v>10.1646233932951</v>
      </c>
      <c r="M7" s="64">
        <v>0.46114476014424599</v>
      </c>
      <c r="N7" s="63">
        <v>355619867.26910001</v>
      </c>
      <c r="O7" s="63">
        <v>3522276539.0167999</v>
      </c>
      <c r="P7" s="63">
        <v>1055685</v>
      </c>
      <c r="Q7" s="63">
        <v>848772</v>
      </c>
      <c r="R7" s="64">
        <v>24.3779248137309</v>
      </c>
      <c r="S7" s="63">
        <v>17.5569730678185</v>
      </c>
      <c r="T7" s="63">
        <v>17.108287291522299</v>
      </c>
      <c r="U7" s="65">
        <v>2.5555987046458299</v>
      </c>
      <c r="V7" s="53"/>
      <c r="W7" s="53"/>
    </row>
    <row r="8" spans="1:23" ht="14.25" thickBot="1" x14ac:dyDescent="0.2">
      <c r="A8" s="50">
        <v>41811</v>
      </c>
      <c r="B8" s="40" t="s">
        <v>6</v>
      </c>
      <c r="C8" s="41"/>
      <c r="D8" s="66">
        <v>723466.62679999997</v>
      </c>
      <c r="E8" s="66">
        <v>652424</v>
      </c>
      <c r="F8" s="67">
        <v>110.889027197037</v>
      </c>
      <c r="G8" s="66">
        <v>450302.77370000002</v>
      </c>
      <c r="H8" s="67">
        <v>60.6622630492582</v>
      </c>
      <c r="I8" s="66">
        <v>149614.9816</v>
      </c>
      <c r="J8" s="67">
        <v>20.680287943863998</v>
      </c>
      <c r="K8" s="66">
        <v>82959.340899999996</v>
      </c>
      <c r="L8" s="67">
        <v>18.423013524511202</v>
      </c>
      <c r="M8" s="67">
        <v>0.80347360498376397</v>
      </c>
      <c r="N8" s="66">
        <v>12422316.316400001</v>
      </c>
      <c r="O8" s="66">
        <v>134997583.78470001</v>
      </c>
      <c r="P8" s="66">
        <v>28858</v>
      </c>
      <c r="Q8" s="66">
        <v>24111</v>
      </c>
      <c r="R8" s="67">
        <v>19.688109161793399</v>
      </c>
      <c r="S8" s="66">
        <v>25.0698810312565</v>
      </c>
      <c r="T8" s="66">
        <v>26.796405516154501</v>
      </c>
      <c r="U8" s="68">
        <v>-6.8868475392658297</v>
      </c>
      <c r="V8" s="53"/>
      <c r="W8" s="53"/>
    </row>
    <row r="9" spans="1:23" ht="12" customHeight="1" thickBot="1" x14ac:dyDescent="0.2">
      <c r="A9" s="51"/>
      <c r="B9" s="40" t="s">
        <v>7</v>
      </c>
      <c r="C9" s="41"/>
      <c r="D9" s="66">
        <v>126140.9353</v>
      </c>
      <c r="E9" s="66">
        <v>120609</v>
      </c>
      <c r="F9" s="67">
        <v>104.58666873948</v>
      </c>
      <c r="G9" s="66">
        <v>69733.846399999995</v>
      </c>
      <c r="H9" s="67">
        <v>80.889111689671594</v>
      </c>
      <c r="I9" s="66">
        <v>26742.907599999999</v>
      </c>
      <c r="J9" s="67">
        <v>21.200816005048299</v>
      </c>
      <c r="K9" s="66">
        <v>13964.166300000001</v>
      </c>
      <c r="L9" s="67">
        <v>20.024947741875899</v>
      </c>
      <c r="M9" s="67">
        <v>0.915109504245878</v>
      </c>
      <c r="N9" s="66">
        <v>2041664.5192</v>
      </c>
      <c r="O9" s="66">
        <v>22623667.511799999</v>
      </c>
      <c r="P9" s="66">
        <v>7366</v>
      </c>
      <c r="Q9" s="66">
        <v>4837</v>
      </c>
      <c r="R9" s="67">
        <v>52.284473847426099</v>
      </c>
      <c r="S9" s="66">
        <v>17.124753638338301</v>
      </c>
      <c r="T9" s="66">
        <v>17.485782943973501</v>
      </c>
      <c r="U9" s="68">
        <v>-2.1082306540572202</v>
      </c>
      <c r="V9" s="53"/>
      <c r="W9" s="53"/>
    </row>
    <row r="10" spans="1:23" ht="14.25" thickBot="1" x14ac:dyDescent="0.2">
      <c r="A10" s="51"/>
      <c r="B10" s="40" t="s">
        <v>8</v>
      </c>
      <c r="C10" s="41"/>
      <c r="D10" s="66">
        <v>193103.69190000001</v>
      </c>
      <c r="E10" s="66">
        <v>178355</v>
      </c>
      <c r="F10" s="67">
        <v>108.26928984329</v>
      </c>
      <c r="G10" s="66">
        <v>107518.1974</v>
      </c>
      <c r="H10" s="67">
        <v>79.600938789548593</v>
      </c>
      <c r="I10" s="66">
        <v>46096.148399999998</v>
      </c>
      <c r="J10" s="67">
        <v>23.871189590653302</v>
      </c>
      <c r="K10" s="66">
        <v>21640.258399999999</v>
      </c>
      <c r="L10" s="67">
        <v>20.1270658579698</v>
      </c>
      <c r="M10" s="67">
        <v>1.13011081235518</v>
      </c>
      <c r="N10" s="66">
        <v>4093601.3901999998</v>
      </c>
      <c r="O10" s="66">
        <v>34207397.590700001</v>
      </c>
      <c r="P10" s="66">
        <v>100840</v>
      </c>
      <c r="Q10" s="66">
        <v>81906</v>
      </c>
      <c r="R10" s="67">
        <v>23.116743584108601</v>
      </c>
      <c r="S10" s="66">
        <v>1.9149513278460899</v>
      </c>
      <c r="T10" s="66">
        <v>1.7145353417332101</v>
      </c>
      <c r="U10" s="68">
        <v>10.4658527451093</v>
      </c>
      <c r="V10" s="53"/>
      <c r="W10" s="53"/>
    </row>
    <row r="11" spans="1:23" ht="14.25" thickBot="1" x14ac:dyDescent="0.2">
      <c r="A11" s="51"/>
      <c r="B11" s="40" t="s">
        <v>9</v>
      </c>
      <c r="C11" s="41"/>
      <c r="D11" s="66">
        <v>87390.5524</v>
      </c>
      <c r="E11" s="66">
        <v>88149</v>
      </c>
      <c r="F11" s="67">
        <v>99.139584567039904</v>
      </c>
      <c r="G11" s="66">
        <v>60688.978799999997</v>
      </c>
      <c r="H11" s="67">
        <v>43.9974013864936</v>
      </c>
      <c r="I11" s="66">
        <v>15965.864100000001</v>
      </c>
      <c r="J11" s="67">
        <v>18.269553929493199</v>
      </c>
      <c r="K11" s="66">
        <v>10244.107099999999</v>
      </c>
      <c r="L11" s="67">
        <v>16.879682773637299</v>
      </c>
      <c r="M11" s="67">
        <v>0.558541310057174</v>
      </c>
      <c r="N11" s="66">
        <v>1688375.3051</v>
      </c>
      <c r="O11" s="66">
        <v>14487302.919299999</v>
      </c>
      <c r="P11" s="66">
        <v>4277</v>
      </c>
      <c r="Q11" s="66">
        <v>3227</v>
      </c>
      <c r="R11" s="67">
        <v>32.537960954446902</v>
      </c>
      <c r="S11" s="66">
        <v>20.4326753331775</v>
      </c>
      <c r="T11" s="66">
        <v>20.683193182522501</v>
      </c>
      <c r="U11" s="68">
        <v>-1.22606484593933</v>
      </c>
      <c r="V11" s="53"/>
      <c r="W11" s="53"/>
    </row>
    <row r="12" spans="1:23" ht="14.25" thickBot="1" x14ac:dyDescent="0.2">
      <c r="A12" s="51"/>
      <c r="B12" s="40" t="s">
        <v>10</v>
      </c>
      <c r="C12" s="41"/>
      <c r="D12" s="66">
        <v>208016.8518</v>
      </c>
      <c r="E12" s="66">
        <v>365028</v>
      </c>
      <c r="F12" s="67">
        <v>56.9865467306618</v>
      </c>
      <c r="G12" s="66">
        <v>319827.36660000001</v>
      </c>
      <c r="H12" s="67">
        <v>-34.959645882911097</v>
      </c>
      <c r="I12" s="66">
        <v>39494.580600000001</v>
      </c>
      <c r="J12" s="67">
        <v>18.986240902238301</v>
      </c>
      <c r="K12" s="66">
        <v>-1471.502</v>
      </c>
      <c r="L12" s="67">
        <v>-0.46009258546044601</v>
      </c>
      <c r="M12" s="67">
        <v>-27.8396377306997</v>
      </c>
      <c r="N12" s="66">
        <v>5735465.7227999996</v>
      </c>
      <c r="O12" s="66">
        <v>43192855.743100002</v>
      </c>
      <c r="P12" s="66">
        <v>2638</v>
      </c>
      <c r="Q12" s="66">
        <v>2634</v>
      </c>
      <c r="R12" s="67">
        <v>0.15186028853455499</v>
      </c>
      <c r="S12" s="66">
        <v>78.853999924185004</v>
      </c>
      <c r="T12" s="66">
        <v>108.65403891419901</v>
      </c>
      <c r="U12" s="68">
        <v>-37.791410732068798</v>
      </c>
      <c r="V12" s="53"/>
      <c r="W12" s="53"/>
    </row>
    <row r="13" spans="1:23" ht="14.25" thickBot="1" x14ac:dyDescent="0.2">
      <c r="A13" s="51"/>
      <c r="B13" s="40" t="s">
        <v>11</v>
      </c>
      <c r="C13" s="41"/>
      <c r="D13" s="66">
        <v>404845.12800000003</v>
      </c>
      <c r="E13" s="66">
        <v>389500</v>
      </c>
      <c r="F13" s="67">
        <v>103.939699101412</v>
      </c>
      <c r="G13" s="66">
        <v>273256.37729999999</v>
      </c>
      <c r="H13" s="67">
        <v>48.155783956519599</v>
      </c>
      <c r="I13" s="66">
        <v>77881.285900000003</v>
      </c>
      <c r="J13" s="67">
        <v>19.237303480653502</v>
      </c>
      <c r="K13" s="66">
        <v>61543.545299999998</v>
      </c>
      <c r="L13" s="67">
        <v>22.522272273423699</v>
      </c>
      <c r="M13" s="67">
        <v>0.26546635427582399</v>
      </c>
      <c r="N13" s="66">
        <v>7297111.9318000004</v>
      </c>
      <c r="O13" s="66">
        <v>67696819.5836</v>
      </c>
      <c r="P13" s="66">
        <v>13957</v>
      </c>
      <c r="Q13" s="66">
        <v>12143</v>
      </c>
      <c r="R13" s="67">
        <v>14.938647780614399</v>
      </c>
      <c r="S13" s="66">
        <v>29.006600845453899</v>
      </c>
      <c r="T13" s="66">
        <v>29.618417895083599</v>
      </c>
      <c r="U13" s="68">
        <v>-2.1092338702126301</v>
      </c>
      <c r="V13" s="53"/>
      <c r="W13" s="53"/>
    </row>
    <row r="14" spans="1:23" ht="14.25" thickBot="1" x14ac:dyDescent="0.2">
      <c r="A14" s="51"/>
      <c r="B14" s="40" t="s">
        <v>12</v>
      </c>
      <c r="C14" s="41"/>
      <c r="D14" s="66">
        <v>213662.69279999999</v>
      </c>
      <c r="E14" s="66">
        <v>219636</v>
      </c>
      <c r="F14" s="67">
        <v>97.280360596623495</v>
      </c>
      <c r="G14" s="66">
        <v>170620.01869999999</v>
      </c>
      <c r="H14" s="67">
        <v>25.227212157139402</v>
      </c>
      <c r="I14" s="66">
        <v>37975.414400000001</v>
      </c>
      <c r="J14" s="67">
        <v>17.773535427425799</v>
      </c>
      <c r="K14" s="66">
        <v>18460.008999999998</v>
      </c>
      <c r="L14" s="67">
        <v>10.819368759101</v>
      </c>
      <c r="M14" s="67">
        <v>1.05717204146542</v>
      </c>
      <c r="N14" s="66">
        <v>3904366.2579000001</v>
      </c>
      <c r="O14" s="66">
        <v>31268779.473700002</v>
      </c>
      <c r="P14" s="66">
        <v>4150</v>
      </c>
      <c r="Q14" s="66">
        <v>4070</v>
      </c>
      <c r="R14" s="67">
        <v>1.9656019656019601</v>
      </c>
      <c r="S14" s="66">
        <v>51.484986216867497</v>
      </c>
      <c r="T14" s="66">
        <v>45.907227272727297</v>
      </c>
      <c r="U14" s="68">
        <v>10.833758254581801</v>
      </c>
      <c r="V14" s="53"/>
      <c r="W14" s="53"/>
    </row>
    <row r="15" spans="1:23" ht="14.25" thickBot="1" x14ac:dyDescent="0.2">
      <c r="A15" s="51"/>
      <c r="B15" s="40" t="s">
        <v>13</v>
      </c>
      <c r="C15" s="41"/>
      <c r="D15" s="66">
        <v>184746.22649999999</v>
      </c>
      <c r="E15" s="66">
        <v>118354</v>
      </c>
      <c r="F15" s="67">
        <v>156.096309799415</v>
      </c>
      <c r="G15" s="66">
        <v>87703.422999999995</v>
      </c>
      <c r="H15" s="67">
        <v>110.64882097019201</v>
      </c>
      <c r="I15" s="66">
        <v>23063.1531</v>
      </c>
      <c r="J15" s="67">
        <v>12.483693733252</v>
      </c>
      <c r="K15" s="66">
        <v>13383.980100000001</v>
      </c>
      <c r="L15" s="67">
        <v>15.260499125558599</v>
      </c>
      <c r="M15" s="67">
        <v>0.72319092883289604</v>
      </c>
      <c r="N15" s="66">
        <v>3284495.804</v>
      </c>
      <c r="O15" s="66">
        <v>24536090.0284</v>
      </c>
      <c r="P15" s="66">
        <v>7432</v>
      </c>
      <c r="Q15" s="66">
        <v>5615</v>
      </c>
      <c r="R15" s="67">
        <v>32.359750667854001</v>
      </c>
      <c r="S15" s="66">
        <v>24.858211315931101</v>
      </c>
      <c r="T15" s="66">
        <v>25.833641086375799</v>
      </c>
      <c r="U15" s="68">
        <v>-3.9239740866614201</v>
      </c>
      <c r="V15" s="53"/>
      <c r="W15" s="53"/>
    </row>
    <row r="16" spans="1:23" ht="14.25" thickBot="1" x14ac:dyDescent="0.2">
      <c r="A16" s="51"/>
      <c r="B16" s="40" t="s">
        <v>14</v>
      </c>
      <c r="C16" s="41"/>
      <c r="D16" s="66">
        <v>1129725.8319000001</v>
      </c>
      <c r="E16" s="66">
        <v>1062443</v>
      </c>
      <c r="F16" s="67">
        <v>106.33284156420601</v>
      </c>
      <c r="G16" s="66">
        <v>716719.21420000005</v>
      </c>
      <c r="H16" s="67">
        <v>57.624605217399797</v>
      </c>
      <c r="I16" s="66">
        <v>9914.1710999999996</v>
      </c>
      <c r="J16" s="67">
        <v>0.87757319696993297</v>
      </c>
      <c r="K16" s="66">
        <v>52016.475599999998</v>
      </c>
      <c r="L16" s="67">
        <v>7.2575807330714097</v>
      </c>
      <c r="M16" s="67">
        <v>-0.80940325184199902</v>
      </c>
      <c r="N16" s="66">
        <v>19506932.263</v>
      </c>
      <c r="O16" s="66">
        <v>178370361.62169999</v>
      </c>
      <c r="P16" s="66">
        <v>55472</v>
      </c>
      <c r="Q16" s="66">
        <v>45577</v>
      </c>
      <c r="R16" s="67">
        <v>21.710511880992598</v>
      </c>
      <c r="S16" s="66">
        <v>20.365694979449099</v>
      </c>
      <c r="T16" s="66">
        <v>16.245451725651101</v>
      </c>
      <c r="U16" s="68">
        <v>20.231292170268201</v>
      </c>
      <c r="V16" s="53"/>
      <c r="W16" s="53"/>
    </row>
    <row r="17" spans="1:23" ht="12" thickBot="1" x14ac:dyDescent="0.2">
      <c r="A17" s="51"/>
      <c r="B17" s="40" t="s">
        <v>15</v>
      </c>
      <c r="C17" s="41"/>
      <c r="D17" s="66">
        <v>537862.82050000003</v>
      </c>
      <c r="E17" s="66">
        <v>393179</v>
      </c>
      <c r="F17" s="67">
        <v>136.798460879142</v>
      </c>
      <c r="G17" s="66">
        <v>748942.1139</v>
      </c>
      <c r="H17" s="67">
        <v>-28.183659255164201</v>
      </c>
      <c r="I17" s="66">
        <v>57049.496400000004</v>
      </c>
      <c r="J17" s="67">
        <v>10.6067001149041</v>
      </c>
      <c r="K17" s="66">
        <v>82736.865399999995</v>
      </c>
      <c r="L17" s="67">
        <v>11.0471642419947</v>
      </c>
      <c r="M17" s="67">
        <v>-0.310470657497256</v>
      </c>
      <c r="N17" s="66">
        <v>15981935.5045</v>
      </c>
      <c r="O17" s="66">
        <v>184646859.38440001</v>
      </c>
      <c r="P17" s="66">
        <v>15327</v>
      </c>
      <c r="Q17" s="66">
        <v>13889</v>
      </c>
      <c r="R17" s="67">
        <v>10.353517171862601</v>
      </c>
      <c r="S17" s="66">
        <v>35.092504762836803</v>
      </c>
      <c r="T17" s="66">
        <v>33.891001965584302</v>
      </c>
      <c r="U17" s="68">
        <v>3.4238160124863799</v>
      </c>
      <c r="V17" s="35"/>
      <c r="W17" s="35"/>
    </row>
    <row r="18" spans="1:23" ht="12" thickBot="1" x14ac:dyDescent="0.2">
      <c r="A18" s="51"/>
      <c r="B18" s="40" t="s">
        <v>16</v>
      </c>
      <c r="C18" s="41"/>
      <c r="D18" s="66">
        <v>2217246.7924000002</v>
      </c>
      <c r="E18" s="66">
        <v>1838202</v>
      </c>
      <c r="F18" s="67">
        <v>120.620410183429</v>
      </c>
      <c r="G18" s="66">
        <v>1250022.1601</v>
      </c>
      <c r="H18" s="67">
        <v>77.376598845465494</v>
      </c>
      <c r="I18" s="66">
        <v>316475.74650000001</v>
      </c>
      <c r="J18" s="67">
        <v>14.2733658510535</v>
      </c>
      <c r="K18" s="66">
        <v>159494.7452</v>
      </c>
      <c r="L18" s="67">
        <v>12.759353417161901</v>
      </c>
      <c r="M18" s="67">
        <v>0.98423933091433302</v>
      </c>
      <c r="N18" s="66">
        <v>35921405.264300004</v>
      </c>
      <c r="O18" s="66">
        <v>446105714.79409999</v>
      </c>
      <c r="P18" s="66">
        <v>109531</v>
      </c>
      <c r="Q18" s="66">
        <v>82299</v>
      </c>
      <c r="R18" s="67">
        <v>33.089101933194797</v>
      </c>
      <c r="S18" s="66">
        <v>20.243098231550899</v>
      </c>
      <c r="T18" s="66">
        <v>19.8292415436397</v>
      </c>
      <c r="U18" s="68">
        <v>2.04443353076354</v>
      </c>
      <c r="V18" s="35"/>
      <c r="W18" s="35"/>
    </row>
    <row r="19" spans="1:23" ht="12" thickBot="1" x14ac:dyDescent="0.2">
      <c r="A19" s="51"/>
      <c r="B19" s="40" t="s">
        <v>17</v>
      </c>
      <c r="C19" s="41"/>
      <c r="D19" s="66">
        <v>564824.6777</v>
      </c>
      <c r="E19" s="66">
        <v>780238</v>
      </c>
      <c r="F19" s="67">
        <v>72.391331580876596</v>
      </c>
      <c r="G19" s="66">
        <v>519644.29499999998</v>
      </c>
      <c r="H19" s="67">
        <v>8.6944825787032194</v>
      </c>
      <c r="I19" s="66">
        <v>68086.684899999993</v>
      </c>
      <c r="J19" s="67">
        <v>12.0544812555381</v>
      </c>
      <c r="K19" s="66">
        <v>-469.50409999999999</v>
      </c>
      <c r="L19" s="67">
        <v>-9.0351054465054995E-2</v>
      </c>
      <c r="M19" s="67">
        <v>-146.01829675182799</v>
      </c>
      <c r="N19" s="66">
        <v>11936070.362</v>
      </c>
      <c r="O19" s="66">
        <v>142333353.3689</v>
      </c>
      <c r="P19" s="66">
        <v>11550</v>
      </c>
      <c r="Q19" s="66">
        <v>8739</v>
      </c>
      <c r="R19" s="67">
        <v>32.166151733607997</v>
      </c>
      <c r="S19" s="66">
        <v>48.902569497835501</v>
      </c>
      <c r="T19" s="66">
        <v>46.218018068428897</v>
      </c>
      <c r="U19" s="68">
        <v>5.4895917678220298</v>
      </c>
      <c r="V19" s="35"/>
      <c r="W19" s="35"/>
    </row>
    <row r="20" spans="1:23" ht="12" thickBot="1" x14ac:dyDescent="0.2">
      <c r="A20" s="51"/>
      <c r="B20" s="40" t="s">
        <v>18</v>
      </c>
      <c r="C20" s="41"/>
      <c r="D20" s="66">
        <v>1027811.4904</v>
      </c>
      <c r="E20" s="66">
        <v>846665</v>
      </c>
      <c r="F20" s="67">
        <v>121.39529688838</v>
      </c>
      <c r="G20" s="66">
        <v>750667.2058</v>
      </c>
      <c r="H20" s="67">
        <v>36.9197272051657</v>
      </c>
      <c r="I20" s="66">
        <v>89624.570399999997</v>
      </c>
      <c r="J20" s="67">
        <v>8.7199424444184999</v>
      </c>
      <c r="K20" s="66">
        <v>36341.354200000002</v>
      </c>
      <c r="L20" s="67">
        <v>4.8412071180424601</v>
      </c>
      <c r="M20" s="67">
        <v>1.4661868654305701</v>
      </c>
      <c r="N20" s="66">
        <v>18202188.773899999</v>
      </c>
      <c r="O20" s="66">
        <v>201760534.8691</v>
      </c>
      <c r="P20" s="66">
        <v>44356</v>
      </c>
      <c r="Q20" s="66">
        <v>34745</v>
      </c>
      <c r="R20" s="67">
        <v>27.661534033673899</v>
      </c>
      <c r="S20" s="66">
        <v>23.171870556407299</v>
      </c>
      <c r="T20" s="66">
        <v>24.293074721542698</v>
      </c>
      <c r="U20" s="68">
        <v>-4.8386433128308397</v>
      </c>
      <c r="V20" s="35"/>
      <c r="W20" s="35"/>
    </row>
    <row r="21" spans="1:23" ht="12" thickBot="1" x14ac:dyDescent="0.2">
      <c r="A21" s="51"/>
      <c r="B21" s="40" t="s">
        <v>19</v>
      </c>
      <c r="C21" s="41"/>
      <c r="D21" s="66">
        <v>418399.8272</v>
      </c>
      <c r="E21" s="66">
        <v>364207</v>
      </c>
      <c r="F21" s="67">
        <v>114.879677546011</v>
      </c>
      <c r="G21" s="66">
        <v>280014.89159999997</v>
      </c>
      <c r="H21" s="67">
        <v>49.420562888377503</v>
      </c>
      <c r="I21" s="66">
        <v>33660.865400000002</v>
      </c>
      <c r="J21" s="67">
        <v>8.0451432366174807</v>
      </c>
      <c r="K21" s="66">
        <v>27269.513800000001</v>
      </c>
      <c r="L21" s="67">
        <v>9.7385941312558408</v>
      </c>
      <c r="M21" s="67">
        <v>0.234377174704156</v>
      </c>
      <c r="N21" s="66">
        <v>6576382.3682000004</v>
      </c>
      <c r="O21" s="66">
        <v>81690959.525800005</v>
      </c>
      <c r="P21" s="66">
        <v>38519</v>
      </c>
      <c r="Q21" s="66">
        <v>29804</v>
      </c>
      <c r="R21" s="67">
        <v>29.2410414709435</v>
      </c>
      <c r="S21" s="66">
        <v>10.862167429061</v>
      </c>
      <c r="T21" s="66">
        <v>10.9657184538988</v>
      </c>
      <c r="U21" s="68">
        <v>-0.95331825359990596</v>
      </c>
      <c r="V21" s="35"/>
      <c r="W21" s="35"/>
    </row>
    <row r="22" spans="1:23" ht="12" thickBot="1" x14ac:dyDescent="0.2">
      <c r="A22" s="51"/>
      <c r="B22" s="40" t="s">
        <v>20</v>
      </c>
      <c r="C22" s="41"/>
      <c r="D22" s="66">
        <v>1390389.7544</v>
      </c>
      <c r="E22" s="66">
        <v>1364509</v>
      </c>
      <c r="F22" s="67">
        <v>101.896708222518</v>
      </c>
      <c r="G22" s="66">
        <v>993964.60510000004</v>
      </c>
      <c r="H22" s="67">
        <v>39.883225948485098</v>
      </c>
      <c r="I22" s="66">
        <v>192838.17120000001</v>
      </c>
      <c r="J22" s="67">
        <v>13.8693607738225</v>
      </c>
      <c r="K22" s="66">
        <v>107430.2341</v>
      </c>
      <c r="L22" s="67">
        <v>10.8082555001233</v>
      </c>
      <c r="M22" s="67">
        <v>0.79500838674985297</v>
      </c>
      <c r="N22" s="66">
        <v>28246099.5266</v>
      </c>
      <c r="O22" s="66">
        <v>244213807.88029999</v>
      </c>
      <c r="P22" s="66">
        <v>82326</v>
      </c>
      <c r="Q22" s="66">
        <v>64304</v>
      </c>
      <c r="R22" s="67">
        <v>28.026250311022601</v>
      </c>
      <c r="S22" s="66">
        <v>16.888829220416401</v>
      </c>
      <c r="T22" s="66">
        <v>16.485013932259299</v>
      </c>
      <c r="U22" s="68">
        <v>2.3910200220922899</v>
      </c>
      <c r="V22" s="35"/>
      <c r="W22" s="35"/>
    </row>
    <row r="23" spans="1:23" ht="12" thickBot="1" x14ac:dyDescent="0.2">
      <c r="A23" s="51"/>
      <c r="B23" s="40" t="s">
        <v>21</v>
      </c>
      <c r="C23" s="41"/>
      <c r="D23" s="66">
        <v>2939056.4637000002</v>
      </c>
      <c r="E23" s="66">
        <v>3123687</v>
      </c>
      <c r="F23" s="67">
        <v>94.089339415248702</v>
      </c>
      <c r="G23" s="66">
        <v>2286434.6984000001</v>
      </c>
      <c r="H23" s="67">
        <v>28.5432059685191</v>
      </c>
      <c r="I23" s="66">
        <v>244656.2236</v>
      </c>
      <c r="J23" s="67">
        <v>8.3243117858307603</v>
      </c>
      <c r="K23" s="66">
        <v>238751.88510000001</v>
      </c>
      <c r="L23" s="67">
        <v>10.4421038250983</v>
      </c>
      <c r="M23" s="67">
        <v>2.4730018351590999E-2</v>
      </c>
      <c r="N23" s="66">
        <v>58417952.4745</v>
      </c>
      <c r="O23" s="66">
        <v>497729228.35570002</v>
      </c>
      <c r="P23" s="66">
        <v>96411</v>
      </c>
      <c r="Q23" s="66">
        <v>79244</v>
      </c>
      <c r="R23" s="67">
        <v>21.663469789510899</v>
      </c>
      <c r="S23" s="66">
        <v>30.484659050315798</v>
      </c>
      <c r="T23" s="66">
        <v>30.952699424562098</v>
      </c>
      <c r="U23" s="68">
        <v>-1.5353308478004</v>
      </c>
      <c r="V23" s="35"/>
      <c r="W23" s="35"/>
    </row>
    <row r="24" spans="1:23" ht="12" thickBot="1" x14ac:dyDescent="0.2">
      <c r="A24" s="51"/>
      <c r="B24" s="40" t="s">
        <v>22</v>
      </c>
      <c r="C24" s="41"/>
      <c r="D24" s="66">
        <v>310266.6691</v>
      </c>
      <c r="E24" s="66">
        <v>343322</v>
      </c>
      <c r="F24" s="67">
        <v>90.3719158981947</v>
      </c>
      <c r="G24" s="66">
        <v>244735.9792</v>
      </c>
      <c r="H24" s="67">
        <v>26.7760752277653</v>
      </c>
      <c r="I24" s="66">
        <v>57697.568700000003</v>
      </c>
      <c r="J24" s="67">
        <v>18.596122125320498</v>
      </c>
      <c r="K24" s="66">
        <v>35410.534800000001</v>
      </c>
      <c r="L24" s="67">
        <v>14.4688716860312</v>
      </c>
      <c r="M24" s="67">
        <v>0.62938992663844195</v>
      </c>
      <c r="N24" s="66">
        <v>5579620.5382000003</v>
      </c>
      <c r="O24" s="66">
        <v>55533524.423600003</v>
      </c>
      <c r="P24" s="66">
        <v>32970</v>
      </c>
      <c r="Q24" s="66">
        <v>25822</v>
      </c>
      <c r="R24" s="67">
        <v>27.681821702424301</v>
      </c>
      <c r="S24" s="66">
        <v>9.4105753442523508</v>
      </c>
      <c r="T24" s="66">
        <v>8.9778324800557705</v>
      </c>
      <c r="U24" s="68">
        <v>4.5984740397502897</v>
      </c>
      <c r="V24" s="35"/>
      <c r="W24" s="35"/>
    </row>
    <row r="25" spans="1:23" ht="12" thickBot="1" x14ac:dyDescent="0.2">
      <c r="A25" s="51"/>
      <c r="B25" s="40" t="s">
        <v>23</v>
      </c>
      <c r="C25" s="41"/>
      <c r="D25" s="66">
        <v>269954.8407</v>
      </c>
      <c r="E25" s="66">
        <v>268257</v>
      </c>
      <c r="F25" s="67">
        <v>100.63291571142599</v>
      </c>
      <c r="G25" s="66">
        <v>186913.05549999999</v>
      </c>
      <c r="H25" s="67">
        <v>44.428028303245</v>
      </c>
      <c r="I25" s="66">
        <v>22918.9519</v>
      </c>
      <c r="J25" s="67">
        <v>8.4899206995401695</v>
      </c>
      <c r="K25" s="66">
        <v>11799.406000000001</v>
      </c>
      <c r="L25" s="67">
        <v>6.3127778679964903</v>
      </c>
      <c r="M25" s="67">
        <v>0.94238183684839705</v>
      </c>
      <c r="N25" s="66">
        <v>4598232.9578999998</v>
      </c>
      <c r="O25" s="66">
        <v>54726248.7839</v>
      </c>
      <c r="P25" s="66">
        <v>21982</v>
      </c>
      <c r="Q25" s="66">
        <v>17101</v>
      </c>
      <c r="R25" s="67">
        <v>28.5421905151745</v>
      </c>
      <c r="S25" s="66">
        <v>12.2807224410882</v>
      </c>
      <c r="T25" s="66">
        <v>12.0315484006783</v>
      </c>
      <c r="U25" s="68">
        <v>2.0289851969633799</v>
      </c>
      <c r="V25" s="35"/>
      <c r="W25" s="35"/>
    </row>
    <row r="26" spans="1:23" ht="12" thickBot="1" x14ac:dyDescent="0.2">
      <c r="A26" s="51"/>
      <c r="B26" s="40" t="s">
        <v>24</v>
      </c>
      <c r="C26" s="41"/>
      <c r="D26" s="66">
        <v>556736.55390000006</v>
      </c>
      <c r="E26" s="66">
        <v>664042</v>
      </c>
      <c r="F26" s="67">
        <v>83.840563383038997</v>
      </c>
      <c r="G26" s="66">
        <v>658922.47069999995</v>
      </c>
      <c r="H26" s="67">
        <v>-15.5080333944969</v>
      </c>
      <c r="I26" s="66">
        <v>125263.15549999999</v>
      </c>
      <c r="J26" s="67">
        <v>22.499538538024499</v>
      </c>
      <c r="K26" s="66">
        <v>118456.6514</v>
      </c>
      <c r="L26" s="67">
        <v>17.9773276322112</v>
      </c>
      <c r="M26" s="67">
        <v>5.7459872616321003E-2</v>
      </c>
      <c r="N26" s="66">
        <v>12260628.966600001</v>
      </c>
      <c r="O26" s="66">
        <v>114836736.377</v>
      </c>
      <c r="P26" s="66">
        <v>41848</v>
      </c>
      <c r="Q26" s="66">
        <v>33331</v>
      </c>
      <c r="R26" s="67">
        <v>25.552788695208701</v>
      </c>
      <c r="S26" s="66">
        <v>13.30377924632</v>
      </c>
      <c r="T26" s="66">
        <v>13.6980262218355</v>
      </c>
      <c r="U26" s="68">
        <v>-2.9634209063155099</v>
      </c>
      <c r="V26" s="35"/>
      <c r="W26" s="35"/>
    </row>
    <row r="27" spans="1:23" ht="12" thickBot="1" x14ac:dyDescent="0.2">
      <c r="A27" s="51"/>
      <c r="B27" s="40" t="s">
        <v>25</v>
      </c>
      <c r="C27" s="41"/>
      <c r="D27" s="66">
        <v>315164.46039999998</v>
      </c>
      <c r="E27" s="66">
        <v>265942</v>
      </c>
      <c r="F27" s="67">
        <v>118.508720096863</v>
      </c>
      <c r="G27" s="66">
        <v>187989.24350000001</v>
      </c>
      <c r="H27" s="67">
        <v>67.650262606647502</v>
      </c>
      <c r="I27" s="66">
        <v>100688.4425</v>
      </c>
      <c r="J27" s="67">
        <v>31.947905030982401</v>
      </c>
      <c r="K27" s="66">
        <v>53325.510199999997</v>
      </c>
      <c r="L27" s="67">
        <v>28.366256072518301</v>
      </c>
      <c r="M27" s="67">
        <v>0.88818526297006695</v>
      </c>
      <c r="N27" s="66">
        <v>4911340.4693</v>
      </c>
      <c r="O27" s="66">
        <v>48221322.723499998</v>
      </c>
      <c r="P27" s="66">
        <v>42708</v>
      </c>
      <c r="Q27" s="66">
        <v>33303</v>
      </c>
      <c r="R27" s="67">
        <v>28.240699036122901</v>
      </c>
      <c r="S27" s="66">
        <v>7.3795181324342103</v>
      </c>
      <c r="T27" s="66">
        <v>7.1315869200972903</v>
      </c>
      <c r="U27" s="68">
        <v>3.35972089081559</v>
      </c>
      <c r="V27" s="35"/>
      <c r="W27" s="35"/>
    </row>
    <row r="28" spans="1:23" ht="12" thickBot="1" x14ac:dyDescent="0.2">
      <c r="A28" s="51"/>
      <c r="B28" s="40" t="s">
        <v>26</v>
      </c>
      <c r="C28" s="41"/>
      <c r="D28" s="66">
        <v>895545.41839999997</v>
      </c>
      <c r="E28" s="66">
        <v>1001420</v>
      </c>
      <c r="F28" s="67">
        <v>89.427554712308506</v>
      </c>
      <c r="G28" s="66">
        <v>663512.50340000005</v>
      </c>
      <c r="H28" s="67">
        <v>34.970390732805598</v>
      </c>
      <c r="I28" s="66">
        <v>66392.503899999996</v>
      </c>
      <c r="J28" s="67">
        <v>7.4136389440323702</v>
      </c>
      <c r="K28" s="66">
        <v>34644.185100000002</v>
      </c>
      <c r="L28" s="67">
        <v>5.2213311614287203</v>
      </c>
      <c r="M28" s="67">
        <v>0.91641118728464499</v>
      </c>
      <c r="N28" s="66">
        <v>15932227.3333</v>
      </c>
      <c r="O28" s="66">
        <v>163882283.3827</v>
      </c>
      <c r="P28" s="66">
        <v>50848</v>
      </c>
      <c r="Q28" s="66">
        <v>41513</v>
      </c>
      <c r="R28" s="67">
        <v>22.486931804495001</v>
      </c>
      <c r="S28" s="66">
        <v>17.612205365009402</v>
      </c>
      <c r="T28" s="66">
        <v>16.5201240527064</v>
      </c>
      <c r="U28" s="68">
        <v>6.2007073485113899</v>
      </c>
      <c r="V28" s="35"/>
      <c r="W28" s="35"/>
    </row>
    <row r="29" spans="1:23" ht="12" thickBot="1" x14ac:dyDescent="0.2">
      <c r="A29" s="51"/>
      <c r="B29" s="40" t="s">
        <v>27</v>
      </c>
      <c r="C29" s="41"/>
      <c r="D29" s="66">
        <v>565279.21699999995</v>
      </c>
      <c r="E29" s="66">
        <v>613393</v>
      </c>
      <c r="F29" s="67">
        <v>92.1561245400583</v>
      </c>
      <c r="G29" s="66">
        <v>505884.3175</v>
      </c>
      <c r="H29" s="67">
        <v>11.740806632140799</v>
      </c>
      <c r="I29" s="66">
        <v>93985.205199999997</v>
      </c>
      <c r="J29" s="67">
        <v>16.626333035696899</v>
      </c>
      <c r="K29" s="66">
        <v>71745.457500000004</v>
      </c>
      <c r="L29" s="67">
        <v>14.182186523305299</v>
      </c>
      <c r="M29" s="67">
        <v>0.30998126536443099</v>
      </c>
      <c r="N29" s="66">
        <v>11443789.108200001</v>
      </c>
      <c r="O29" s="66">
        <v>119673930.48459999</v>
      </c>
      <c r="P29" s="66">
        <v>97338</v>
      </c>
      <c r="Q29" s="66">
        <v>85282</v>
      </c>
      <c r="R29" s="67">
        <v>14.1366290659225</v>
      </c>
      <c r="S29" s="66">
        <v>5.8073847521009299</v>
      </c>
      <c r="T29" s="66">
        <v>5.65689719987805</v>
      </c>
      <c r="U29" s="68">
        <v>2.59131362302857</v>
      </c>
      <c r="V29" s="35"/>
      <c r="W29" s="35"/>
    </row>
    <row r="30" spans="1:23" ht="12" thickBot="1" x14ac:dyDescent="0.2">
      <c r="A30" s="51"/>
      <c r="B30" s="40" t="s">
        <v>28</v>
      </c>
      <c r="C30" s="41"/>
      <c r="D30" s="66">
        <v>1135497.6740999999</v>
      </c>
      <c r="E30" s="66">
        <v>1620002</v>
      </c>
      <c r="F30" s="67">
        <v>70.092362484737706</v>
      </c>
      <c r="G30" s="66">
        <v>1233682.0215</v>
      </c>
      <c r="H30" s="67">
        <v>-7.9586429638181997</v>
      </c>
      <c r="I30" s="66">
        <v>137303.3921</v>
      </c>
      <c r="J30" s="67">
        <v>12.091913108393401</v>
      </c>
      <c r="K30" s="66">
        <v>158283.47010000001</v>
      </c>
      <c r="L30" s="67">
        <v>12.830167526276099</v>
      </c>
      <c r="M30" s="67">
        <v>-0.132547498401098</v>
      </c>
      <c r="N30" s="66">
        <v>24587424.899700001</v>
      </c>
      <c r="O30" s="66">
        <v>214103182.03600001</v>
      </c>
      <c r="P30" s="66">
        <v>66096</v>
      </c>
      <c r="Q30" s="66">
        <v>54507</v>
      </c>
      <c r="R30" s="67">
        <v>21.261489349991798</v>
      </c>
      <c r="S30" s="66">
        <v>17.179521818264298</v>
      </c>
      <c r="T30" s="66">
        <v>16.4475309079568</v>
      </c>
      <c r="U30" s="68">
        <v>4.2608340211737197</v>
      </c>
      <c r="V30" s="35"/>
      <c r="W30" s="35"/>
    </row>
    <row r="31" spans="1:23" ht="12" thickBot="1" x14ac:dyDescent="0.2">
      <c r="A31" s="51"/>
      <c r="B31" s="40" t="s">
        <v>29</v>
      </c>
      <c r="C31" s="41"/>
      <c r="D31" s="66">
        <v>831821.33200000005</v>
      </c>
      <c r="E31" s="66">
        <v>929505</v>
      </c>
      <c r="F31" s="67">
        <v>89.490786171134104</v>
      </c>
      <c r="G31" s="66">
        <v>691585.14780000004</v>
      </c>
      <c r="H31" s="67">
        <v>20.2775008465849</v>
      </c>
      <c r="I31" s="66">
        <v>42225.08</v>
      </c>
      <c r="J31" s="67">
        <v>5.0762199015112497</v>
      </c>
      <c r="K31" s="66">
        <v>4232.2183999999997</v>
      </c>
      <c r="L31" s="67">
        <v>0.61195912223724003</v>
      </c>
      <c r="M31" s="67">
        <v>8.9770560044821899</v>
      </c>
      <c r="N31" s="66">
        <v>18064690.169799998</v>
      </c>
      <c r="O31" s="66">
        <v>187978436.0429</v>
      </c>
      <c r="P31" s="66">
        <v>32819</v>
      </c>
      <c r="Q31" s="66">
        <v>25572</v>
      </c>
      <c r="R31" s="67">
        <v>28.339590176755799</v>
      </c>
      <c r="S31" s="66">
        <v>25.345724488863201</v>
      </c>
      <c r="T31" s="66">
        <v>23.524082785859498</v>
      </c>
      <c r="U31" s="68">
        <v>7.1871755088478402</v>
      </c>
      <c r="V31" s="35"/>
      <c r="W31" s="35"/>
    </row>
    <row r="32" spans="1:23" ht="12" thickBot="1" x14ac:dyDescent="0.2">
      <c r="A32" s="51"/>
      <c r="B32" s="40" t="s">
        <v>30</v>
      </c>
      <c r="C32" s="41"/>
      <c r="D32" s="66">
        <v>158831.6061</v>
      </c>
      <c r="E32" s="66">
        <v>154937</v>
      </c>
      <c r="F32" s="67">
        <v>102.513670782318</v>
      </c>
      <c r="G32" s="66">
        <v>112133.694</v>
      </c>
      <c r="H32" s="67">
        <v>41.644853062630801</v>
      </c>
      <c r="I32" s="66">
        <v>42586.986299999997</v>
      </c>
      <c r="J32" s="67">
        <v>26.812664900704501</v>
      </c>
      <c r="K32" s="66">
        <v>27623.787700000001</v>
      </c>
      <c r="L32" s="67">
        <v>24.634689819457801</v>
      </c>
      <c r="M32" s="67">
        <v>0.54167801905022595</v>
      </c>
      <c r="N32" s="66">
        <v>3387339.9600999998</v>
      </c>
      <c r="O32" s="66">
        <v>28727251.914099999</v>
      </c>
      <c r="P32" s="66">
        <v>31602</v>
      </c>
      <c r="Q32" s="66">
        <v>24546</v>
      </c>
      <c r="R32" s="67">
        <v>28.746027866047399</v>
      </c>
      <c r="S32" s="66">
        <v>5.0259985475602802</v>
      </c>
      <c r="T32" s="66">
        <v>4.7264357817974396</v>
      </c>
      <c r="U32" s="68">
        <v>5.9602636755288003</v>
      </c>
      <c r="V32" s="35"/>
      <c r="W32" s="35"/>
    </row>
    <row r="33" spans="1:23" ht="12" thickBot="1" x14ac:dyDescent="0.2">
      <c r="A33" s="51"/>
      <c r="B33" s="40" t="s">
        <v>31</v>
      </c>
      <c r="C33" s="41"/>
      <c r="D33" s="69"/>
      <c r="E33" s="69"/>
      <c r="F33" s="69"/>
      <c r="G33" s="66">
        <v>121.7817</v>
      </c>
      <c r="H33" s="69"/>
      <c r="I33" s="69"/>
      <c r="J33" s="69"/>
      <c r="K33" s="66">
        <v>15.1798</v>
      </c>
      <c r="L33" s="67">
        <v>12.4647627681335</v>
      </c>
      <c r="M33" s="69"/>
      <c r="N33" s="66">
        <v>13.805300000000001</v>
      </c>
      <c r="O33" s="66">
        <v>4827.0679</v>
      </c>
      <c r="P33" s="69"/>
      <c r="Q33" s="69"/>
      <c r="R33" s="69"/>
      <c r="S33" s="69"/>
      <c r="T33" s="69"/>
      <c r="U33" s="70"/>
      <c r="V33" s="35"/>
      <c r="W33" s="35"/>
    </row>
    <row r="34" spans="1:23" ht="12" thickBot="1" x14ac:dyDescent="0.2">
      <c r="A34" s="51"/>
      <c r="B34" s="40" t="s">
        <v>36</v>
      </c>
      <c r="C34" s="41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6">
        <v>3</v>
      </c>
      <c r="O34" s="66">
        <v>8</v>
      </c>
      <c r="P34" s="69"/>
      <c r="Q34" s="69"/>
      <c r="R34" s="69"/>
      <c r="S34" s="69"/>
      <c r="T34" s="69"/>
      <c r="U34" s="70"/>
      <c r="V34" s="35"/>
      <c r="W34" s="35"/>
    </row>
    <row r="35" spans="1:23" ht="12" thickBot="1" x14ac:dyDescent="0.2">
      <c r="A35" s="51"/>
      <c r="B35" s="40" t="s">
        <v>32</v>
      </c>
      <c r="C35" s="41"/>
      <c r="D35" s="66">
        <v>146651.51930000001</v>
      </c>
      <c r="E35" s="66">
        <v>202552</v>
      </c>
      <c r="F35" s="67">
        <v>72.401911262293098</v>
      </c>
      <c r="G35" s="66">
        <v>102990.1683</v>
      </c>
      <c r="H35" s="67">
        <v>42.393707788513296</v>
      </c>
      <c r="I35" s="66">
        <v>22609.970600000001</v>
      </c>
      <c r="J35" s="67">
        <v>15.417481324382001</v>
      </c>
      <c r="K35" s="66">
        <v>6785.5083000000004</v>
      </c>
      <c r="L35" s="67">
        <v>6.5885010307338296</v>
      </c>
      <c r="M35" s="67">
        <v>2.3320968157978701</v>
      </c>
      <c r="N35" s="66">
        <v>2447350.9197999998</v>
      </c>
      <c r="O35" s="66">
        <v>29783576.087099999</v>
      </c>
      <c r="P35" s="66">
        <v>10989</v>
      </c>
      <c r="Q35" s="66">
        <v>8354</v>
      </c>
      <c r="R35" s="67">
        <v>31.5417763945415</v>
      </c>
      <c r="S35" s="66">
        <v>13.3453016016016</v>
      </c>
      <c r="T35" s="66">
        <v>13.107104440986401</v>
      </c>
      <c r="U35" s="68">
        <v>1.78487656349904</v>
      </c>
      <c r="V35" s="35"/>
      <c r="W35" s="35"/>
    </row>
    <row r="36" spans="1:23" ht="12" thickBot="1" x14ac:dyDescent="0.2">
      <c r="A36" s="51"/>
      <c r="B36" s="40" t="s">
        <v>37</v>
      </c>
      <c r="C36" s="41"/>
      <c r="D36" s="69"/>
      <c r="E36" s="66">
        <v>415821</v>
      </c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70"/>
      <c r="V36" s="35"/>
      <c r="W36" s="35"/>
    </row>
    <row r="37" spans="1:23" ht="12" thickBot="1" x14ac:dyDescent="0.2">
      <c r="A37" s="51"/>
      <c r="B37" s="40" t="s">
        <v>38</v>
      </c>
      <c r="C37" s="41"/>
      <c r="D37" s="69"/>
      <c r="E37" s="66">
        <v>811570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  <c r="V37" s="35"/>
      <c r="W37" s="35"/>
    </row>
    <row r="38" spans="1:23" ht="12" thickBot="1" x14ac:dyDescent="0.2">
      <c r="A38" s="51"/>
      <c r="B38" s="40" t="s">
        <v>39</v>
      </c>
      <c r="C38" s="41"/>
      <c r="D38" s="69"/>
      <c r="E38" s="66">
        <v>749782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  <c r="V38" s="35"/>
      <c r="W38" s="35"/>
    </row>
    <row r="39" spans="1:23" ht="12" customHeight="1" thickBot="1" x14ac:dyDescent="0.2">
      <c r="A39" s="51"/>
      <c r="B39" s="40" t="s">
        <v>33</v>
      </c>
      <c r="C39" s="41"/>
      <c r="D39" s="66">
        <v>271796.60619999998</v>
      </c>
      <c r="E39" s="66">
        <v>290615</v>
      </c>
      <c r="F39" s="67">
        <v>93.524630937838694</v>
      </c>
      <c r="G39" s="66">
        <v>273821.36709999997</v>
      </c>
      <c r="H39" s="67">
        <v>-0.73944591009968996</v>
      </c>
      <c r="I39" s="66">
        <v>12812.297</v>
      </c>
      <c r="J39" s="67">
        <v>4.7139282491894496</v>
      </c>
      <c r="K39" s="66">
        <v>12148.6692</v>
      </c>
      <c r="L39" s="67">
        <v>4.4367133685236801</v>
      </c>
      <c r="M39" s="67">
        <v>5.4625555200729002E-2</v>
      </c>
      <c r="N39" s="66">
        <v>4736941.5789000001</v>
      </c>
      <c r="O39" s="66">
        <v>50269214.136600003</v>
      </c>
      <c r="P39" s="66">
        <v>462</v>
      </c>
      <c r="Q39" s="66">
        <v>309</v>
      </c>
      <c r="R39" s="67">
        <v>49.514563106796103</v>
      </c>
      <c r="S39" s="66">
        <v>588.30434242424303</v>
      </c>
      <c r="T39" s="66">
        <v>628.75006181229799</v>
      </c>
      <c r="U39" s="68">
        <v>-6.87496529795947</v>
      </c>
      <c r="V39" s="35"/>
      <c r="W39" s="35"/>
    </row>
    <row r="40" spans="1:23" ht="12" thickBot="1" x14ac:dyDescent="0.2">
      <c r="A40" s="51"/>
      <c r="B40" s="40" t="s">
        <v>34</v>
      </c>
      <c r="C40" s="41"/>
      <c r="D40" s="66">
        <v>704148.91960000002</v>
      </c>
      <c r="E40" s="66">
        <v>596531</v>
      </c>
      <c r="F40" s="67">
        <v>118.040624812457</v>
      </c>
      <c r="G40" s="66">
        <v>799320.94640000002</v>
      </c>
      <c r="H40" s="67">
        <v>-11.906609882881</v>
      </c>
      <c r="I40" s="66">
        <v>39893.188600000001</v>
      </c>
      <c r="J40" s="67">
        <v>5.6654476758498502</v>
      </c>
      <c r="K40" s="66">
        <v>41342.612099999998</v>
      </c>
      <c r="L40" s="67">
        <v>5.1722167780288801</v>
      </c>
      <c r="M40" s="67">
        <v>-3.5058827354549002E-2</v>
      </c>
      <c r="N40" s="66">
        <v>11952260.100099999</v>
      </c>
      <c r="O40" s="66">
        <v>98006568.848000005</v>
      </c>
      <c r="P40" s="66">
        <v>2982</v>
      </c>
      <c r="Q40" s="66">
        <v>1958</v>
      </c>
      <c r="R40" s="67">
        <v>52.298263534218599</v>
      </c>
      <c r="S40" s="66">
        <v>236.13310516431901</v>
      </c>
      <c r="T40" s="66">
        <v>198.68613166496399</v>
      </c>
      <c r="U40" s="68">
        <v>15.858417426601999</v>
      </c>
      <c r="V40" s="35"/>
      <c r="W40" s="35"/>
    </row>
    <row r="41" spans="1:23" ht="12" thickBot="1" x14ac:dyDescent="0.2">
      <c r="A41" s="51"/>
      <c r="B41" s="40" t="s">
        <v>40</v>
      </c>
      <c r="C41" s="41"/>
      <c r="D41" s="69"/>
      <c r="E41" s="66">
        <v>133346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  <c r="V41" s="35"/>
      <c r="W41" s="35"/>
    </row>
    <row r="42" spans="1:23" ht="12" thickBot="1" x14ac:dyDescent="0.2">
      <c r="A42" s="51"/>
      <c r="B42" s="40" t="s">
        <v>41</v>
      </c>
      <c r="C42" s="41"/>
      <c r="D42" s="69"/>
      <c r="E42" s="66">
        <v>107391</v>
      </c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70"/>
      <c r="V42" s="35"/>
      <c r="W42" s="35"/>
    </row>
    <row r="43" spans="1:23" ht="12" thickBot="1" x14ac:dyDescent="0.2">
      <c r="A43" s="51"/>
      <c r="B43" s="40" t="s">
        <v>71</v>
      </c>
      <c r="C43" s="41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6">
        <v>170.9402</v>
      </c>
      <c r="O43" s="66">
        <v>170.9402</v>
      </c>
      <c r="P43" s="69"/>
      <c r="Q43" s="69"/>
      <c r="R43" s="69"/>
      <c r="S43" s="69"/>
      <c r="T43" s="69"/>
      <c r="U43" s="70"/>
      <c r="V43" s="35"/>
      <c r="W43" s="35"/>
    </row>
    <row r="44" spans="1:23" ht="12" thickBot="1" x14ac:dyDescent="0.2">
      <c r="A44" s="52"/>
      <c r="B44" s="40" t="s">
        <v>35</v>
      </c>
      <c r="C44" s="41"/>
      <c r="D44" s="71">
        <v>6247.9326000000001</v>
      </c>
      <c r="E44" s="72"/>
      <c r="F44" s="72"/>
      <c r="G44" s="71">
        <v>27059.642400000001</v>
      </c>
      <c r="H44" s="73">
        <v>-76.910513052456295</v>
      </c>
      <c r="I44" s="71">
        <v>824.22670000000005</v>
      </c>
      <c r="J44" s="73">
        <v>13.1919908995177</v>
      </c>
      <c r="K44" s="71">
        <v>1687.2515000000001</v>
      </c>
      <c r="L44" s="73">
        <v>6.2353059772881601</v>
      </c>
      <c r="M44" s="73">
        <v>-0.51149742643583396</v>
      </c>
      <c r="N44" s="71">
        <v>461468.73729999998</v>
      </c>
      <c r="O44" s="71">
        <v>6667941.3333999999</v>
      </c>
      <c r="P44" s="71">
        <v>31</v>
      </c>
      <c r="Q44" s="71">
        <v>30</v>
      </c>
      <c r="R44" s="73">
        <v>3.3333333333333401</v>
      </c>
      <c r="S44" s="71">
        <v>201.54621290322601</v>
      </c>
      <c r="T44" s="71">
        <v>2265.53441666667</v>
      </c>
      <c r="U44" s="74">
        <v>-1024.07689731907</v>
      </c>
      <c r="V44" s="35"/>
      <c r="W44" s="35"/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A16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65185</v>
      </c>
      <c r="D2" s="32">
        <v>723467.24518461502</v>
      </c>
      <c r="E2" s="32">
        <v>573851.654155556</v>
      </c>
      <c r="F2" s="32">
        <v>149615.59102905999</v>
      </c>
      <c r="G2" s="32">
        <v>573851.654155556</v>
      </c>
      <c r="H2" s="32">
        <v>0.206803545046301</v>
      </c>
    </row>
    <row r="3" spans="1:8" ht="14.25" x14ac:dyDescent="0.2">
      <c r="A3" s="32">
        <v>2</v>
      </c>
      <c r="B3" s="33">
        <v>13</v>
      </c>
      <c r="C3" s="32">
        <v>13750</v>
      </c>
      <c r="D3" s="32">
        <v>126140.967718773</v>
      </c>
      <c r="E3" s="32">
        <v>99398.003762983106</v>
      </c>
      <c r="F3" s="32">
        <v>26742.963955790001</v>
      </c>
      <c r="G3" s="32">
        <v>99398.003762983106</v>
      </c>
      <c r="H3" s="32">
        <v>0.21200855233180499</v>
      </c>
    </row>
    <row r="4" spans="1:8" ht="14.25" x14ac:dyDescent="0.2">
      <c r="A4" s="32">
        <v>3</v>
      </c>
      <c r="B4" s="33">
        <v>14</v>
      </c>
      <c r="C4" s="32">
        <v>131224</v>
      </c>
      <c r="D4" s="32">
        <v>193105.956459829</v>
      </c>
      <c r="E4" s="32">
        <v>147007.542978632</v>
      </c>
      <c r="F4" s="32">
        <v>46098.4134811966</v>
      </c>
      <c r="G4" s="32">
        <v>147007.542978632</v>
      </c>
      <c r="H4" s="32">
        <v>0.23872082625678201</v>
      </c>
    </row>
    <row r="5" spans="1:8" ht="14.25" x14ac:dyDescent="0.2">
      <c r="A5" s="32">
        <v>4</v>
      </c>
      <c r="B5" s="33">
        <v>15</v>
      </c>
      <c r="C5" s="32">
        <v>5397</v>
      </c>
      <c r="D5" s="32">
        <v>87390.565393162397</v>
      </c>
      <c r="E5" s="32">
        <v>71424.688778632495</v>
      </c>
      <c r="F5" s="32">
        <v>15965.8766145299</v>
      </c>
      <c r="G5" s="32">
        <v>71424.688778632495</v>
      </c>
      <c r="H5" s="32">
        <v>0.18269565533419799</v>
      </c>
    </row>
    <row r="6" spans="1:8" ht="14.25" x14ac:dyDescent="0.2">
      <c r="A6" s="32">
        <v>5</v>
      </c>
      <c r="B6" s="33">
        <v>16</v>
      </c>
      <c r="C6" s="32">
        <v>3867</v>
      </c>
      <c r="D6" s="32">
        <v>208016.85644358999</v>
      </c>
      <c r="E6" s="32">
        <v>168522.271742735</v>
      </c>
      <c r="F6" s="32">
        <v>39494.584700854699</v>
      </c>
      <c r="G6" s="32">
        <v>168522.271742735</v>
      </c>
      <c r="H6" s="32">
        <v>0.189862424498107</v>
      </c>
    </row>
    <row r="7" spans="1:8" ht="14.25" x14ac:dyDescent="0.2">
      <c r="A7" s="32">
        <v>6</v>
      </c>
      <c r="B7" s="33">
        <v>17</v>
      </c>
      <c r="C7" s="32">
        <v>25791</v>
      </c>
      <c r="D7" s="32">
        <v>404845.34815213701</v>
      </c>
      <c r="E7" s="32">
        <v>326963.84174957301</v>
      </c>
      <c r="F7" s="32">
        <v>77881.506402564104</v>
      </c>
      <c r="G7" s="32">
        <v>326963.84174957301</v>
      </c>
      <c r="H7" s="32">
        <v>0.19237347485414899</v>
      </c>
    </row>
    <row r="8" spans="1:8" ht="14.25" x14ac:dyDescent="0.2">
      <c r="A8" s="32">
        <v>7</v>
      </c>
      <c r="B8" s="33">
        <v>18</v>
      </c>
      <c r="C8" s="32">
        <v>57100</v>
      </c>
      <c r="D8" s="32">
        <v>213662.69541709399</v>
      </c>
      <c r="E8" s="32">
        <v>175687.274691453</v>
      </c>
      <c r="F8" s="32">
        <v>37975.420725641001</v>
      </c>
      <c r="G8" s="32">
        <v>175687.274691453</v>
      </c>
      <c r="H8" s="32">
        <v>0.17773538170296299</v>
      </c>
    </row>
    <row r="9" spans="1:8" ht="14.25" x14ac:dyDescent="0.2">
      <c r="A9" s="32">
        <v>8</v>
      </c>
      <c r="B9" s="33">
        <v>19</v>
      </c>
      <c r="C9" s="32">
        <v>25146</v>
      </c>
      <c r="D9" s="32">
        <v>184746.33844359001</v>
      </c>
      <c r="E9" s="32">
        <v>161683.075153846</v>
      </c>
      <c r="F9" s="32">
        <v>23063.263289743601</v>
      </c>
      <c r="G9" s="32">
        <v>161683.075153846</v>
      </c>
      <c r="H9" s="32">
        <v>0.124837458127949</v>
      </c>
    </row>
    <row r="10" spans="1:8" ht="14.25" x14ac:dyDescent="0.2">
      <c r="A10" s="32">
        <v>9</v>
      </c>
      <c r="B10" s="33">
        <v>21</v>
      </c>
      <c r="C10" s="32">
        <v>287885</v>
      </c>
      <c r="D10" s="32">
        <v>1129725.585</v>
      </c>
      <c r="E10" s="32">
        <v>1119811.6608</v>
      </c>
      <c r="F10" s="32">
        <v>9913.9241999999995</v>
      </c>
      <c r="G10" s="32">
        <v>1119811.6608</v>
      </c>
      <c r="H10" s="32">
        <v>8.7755153389750002E-3</v>
      </c>
    </row>
    <row r="11" spans="1:8" ht="14.25" x14ac:dyDescent="0.2">
      <c r="A11" s="32">
        <v>10</v>
      </c>
      <c r="B11" s="33">
        <v>22</v>
      </c>
      <c r="C11" s="32">
        <v>54969</v>
      </c>
      <c r="D11" s="32">
        <v>537862.91508632503</v>
      </c>
      <c r="E11" s="32">
        <v>480813.32548888901</v>
      </c>
      <c r="F11" s="32">
        <v>57049.589597435901</v>
      </c>
      <c r="G11" s="32">
        <v>480813.32548888901</v>
      </c>
      <c r="H11" s="32">
        <v>0.106067155770127</v>
      </c>
    </row>
    <row r="12" spans="1:8" ht="14.25" x14ac:dyDescent="0.2">
      <c r="A12" s="32">
        <v>11</v>
      </c>
      <c r="B12" s="33">
        <v>23</v>
      </c>
      <c r="C12" s="32">
        <v>318056.09100000001</v>
      </c>
      <c r="D12" s="32">
        <v>2217247.2901709401</v>
      </c>
      <c r="E12" s="32">
        <v>1900770.8610410299</v>
      </c>
      <c r="F12" s="32">
        <v>316476.42912991502</v>
      </c>
      <c r="G12" s="32">
        <v>1900770.8610410299</v>
      </c>
      <c r="H12" s="32">
        <v>0.14273393433959999</v>
      </c>
    </row>
    <row r="13" spans="1:8" ht="14.25" x14ac:dyDescent="0.2">
      <c r="A13" s="32">
        <v>12</v>
      </c>
      <c r="B13" s="33">
        <v>24</v>
      </c>
      <c r="C13" s="32">
        <v>18141.903999999999</v>
      </c>
      <c r="D13" s="32">
        <v>564824.67764017102</v>
      </c>
      <c r="E13" s="32">
        <v>496737.992246154</v>
      </c>
      <c r="F13" s="32">
        <v>68086.685394017099</v>
      </c>
      <c r="G13" s="32">
        <v>496737.992246154</v>
      </c>
      <c r="H13" s="32">
        <v>0.120544813442788</v>
      </c>
    </row>
    <row r="14" spans="1:8" ht="14.25" x14ac:dyDescent="0.2">
      <c r="A14" s="32">
        <v>13</v>
      </c>
      <c r="B14" s="33">
        <v>25</v>
      </c>
      <c r="C14" s="32">
        <v>91265</v>
      </c>
      <c r="D14" s="32">
        <v>1027811.4804</v>
      </c>
      <c r="E14" s="32">
        <v>938186.92</v>
      </c>
      <c r="F14" s="32">
        <v>89624.560400000002</v>
      </c>
      <c r="G14" s="32">
        <v>938186.92</v>
      </c>
      <c r="H14" s="32">
        <v>8.7199415563173302E-2</v>
      </c>
    </row>
    <row r="15" spans="1:8" ht="14.25" x14ac:dyDescent="0.2">
      <c r="A15" s="32">
        <v>14</v>
      </c>
      <c r="B15" s="33">
        <v>26</v>
      </c>
      <c r="C15" s="32">
        <v>79143</v>
      </c>
      <c r="D15" s="32">
        <v>418399.43977544102</v>
      </c>
      <c r="E15" s="32">
        <v>384738.96160658001</v>
      </c>
      <c r="F15" s="32">
        <v>33660.4781688601</v>
      </c>
      <c r="G15" s="32">
        <v>384738.96160658001</v>
      </c>
      <c r="H15" s="32">
        <v>8.0450581355763995E-2</v>
      </c>
    </row>
    <row r="16" spans="1:8" ht="14.25" x14ac:dyDescent="0.2">
      <c r="A16" s="32">
        <v>15</v>
      </c>
      <c r="B16" s="33">
        <v>27</v>
      </c>
      <c r="C16" s="32">
        <v>202893.459</v>
      </c>
      <c r="D16" s="32">
        <v>1390389.6708666701</v>
      </c>
      <c r="E16" s="32">
        <v>1197551.5824</v>
      </c>
      <c r="F16" s="32">
        <v>192838.08846666699</v>
      </c>
      <c r="G16" s="32">
        <v>1197551.5824</v>
      </c>
      <c r="H16" s="32">
        <v>0.138693556567107</v>
      </c>
    </row>
    <row r="17" spans="1:8" ht="14.25" x14ac:dyDescent="0.2">
      <c r="A17" s="32">
        <v>16</v>
      </c>
      <c r="B17" s="33">
        <v>29</v>
      </c>
      <c r="C17" s="32">
        <v>239897</v>
      </c>
      <c r="D17" s="32">
        <v>2939057.1376478602</v>
      </c>
      <c r="E17" s="32">
        <v>2694400.2809640998</v>
      </c>
      <c r="F17" s="32">
        <v>244656.856683761</v>
      </c>
      <c r="G17" s="32">
        <v>2694400.2809640998</v>
      </c>
      <c r="H17" s="32">
        <v>8.32433141737286E-2</v>
      </c>
    </row>
    <row r="18" spans="1:8" ht="14.25" x14ac:dyDescent="0.2">
      <c r="A18" s="32">
        <v>17</v>
      </c>
      <c r="B18" s="33">
        <v>31</v>
      </c>
      <c r="C18" s="32">
        <v>43765.197</v>
      </c>
      <c r="D18" s="32">
        <v>310266.64336276398</v>
      </c>
      <c r="E18" s="32">
        <v>252569.09469801901</v>
      </c>
      <c r="F18" s="32">
        <v>57697.548664744798</v>
      </c>
      <c r="G18" s="32">
        <v>252569.09469801901</v>
      </c>
      <c r="H18" s="32">
        <v>0.185961172104746</v>
      </c>
    </row>
    <row r="19" spans="1:8" ht="14.25" x14ac:dyDescent="0.2">
      <c r="A19" s="32">
        <v>18</v>
      </c>
      <c r="B19" s="33">
        <v>32</v>
      </c>
      <c r="C19" s="32">
        <v>16581.327000000001</v>
      </c>
      <c r="D19" s="32">
        <v>269954.84328932001</v>
      </c>
      <c r="E19" s="32">
        <v>247035.883903721</v>
      </c>
      <c r="F19" s="32">
        <v>22918.959385598999</v>
      </c>
      <c r="G19" s="32">
        <v>247035.883903721</v>
      </c>
      <c r="H19" s="32">
        <v>8.4899233910154401E-2</v>
      </c>
    </row>
    <row r="20" spans="1:8" ht="14.25" x14ac:dyDescent="0.2">
      <c r="A20" s="32">
        <v>19</v>
      </c>
      <c r="B20" s="33">
        <v>33</v>
      </c>
      <c r="C20" s="32">
        <v>42803.188000000002</v>
      </c>
      <c r="D20" s="32">
        <v>556736.53612328903</v>
      </c>
      <c r="E20" s="32">
        <v>431473.403664738</v>
      </c>
      <c r="F20" s="32">
        <v>125263.132458551</v>
      </c>
      <c r="G20" s="32">
        <v>431473.403664738</v>
      </c>
      <c r="H20" s="32">
        <v>0.22499535117776401</v>
      </c>
    </row>
    <row r="21" spans="1:8" ht="14.25" x14ac:dyDescent="0.2">
      <c r="A21" s="32">
        <v>20</v>
      </c>
      <c r="B21" s="33">
        <v>34</v>
      </c>
      <c r="C21" s="32">
        <v>54247.396999999997</v>
      </c>
      <c r="D21" s="32">
        <v>315164.420784608</v>
      </c>
      <c r="E21" s="32">
        <v>214476.03326995001</v>
      </c>
      <c r="F21" s="32">
        <v>100688.387514658</v>
      </c>
      <c r="G21" s="32">
        <v>214476.03326995001</v>
      </c>
      <c r="H21" s="32">
        <v>0.31947891600197897</v>
      </c>
    </row>
    <row r="22" spans="1:8" ht="14.25" x14ac:dyDescent="0.2">
      <c r="A22" s="32">
        <v>21</v>
      </c>
      <c r="B22" s="33">
        <v>35</v>
      </c>
      <c r="C22" s="32">
        <v>38834.262000000002</v>
      </c>
      <c r="D22" s="32">
        <v>895545.41773185798</v>
      </c>
      <c r="E22" s="32">
        <v>829152.91664690303</v>
      </c>
      <c r="F22" s="32">
        <v>66392.501084955802</v>
      </c>
      <c r="G22" s="32">
        <v>829152.91664690303</v>
      </c>
      <c r="H22" s="32">
        <v>7.4136386352249506E-2</v>
      </c>
    </row>
    <row r="23" spans="1:8" ht="14.25" x14ac:dyDescent="0.2">
      <c r="A23" s="32">
        <v>22</v>
      </c>
      <c r="B23" s="33">
        <v>36</v>
      </c>
      <c r="C23" s="32">
        <v>131646.946</v>
      </c>
      <c r="D23" s="32">
        <v>565279.21853982296</v>
      </c>
      <c r="E23" s="32">
        <v>471293.96252704202</v>
      </c>
      <c r="F23" s="32">
        <v>93985.256012781101</v>
      </c>
      <c r="G23" s="32">
        <v>471293.96252704202</v>
      </c>
      <c r="H23" s="32">
        <v>0.16626341979376999</v>
      </c>
    </row>
    <row r="24" spans="1:8" ht="14.25" x14ac:dyDescent="0.2">
      <c r="A24" s="32">
        <v>23</v>
      </c>
      <c r="B24" s="33">
        <v>37</v>
      </c>
      <c r="C24" s="32">
        <v>110745.538</v>
      </c>
      <c r="D24" s="32">
        <v>1135497.63057788</v>
      </c>
      <c r="E24" s="32">
        <v>998194.267385007</v>
      </c>
      <c r="F24" s="32">
        <v>137303.363192869</v>
      </c>
      <c r="G24" s="32">
        <v>998194.267385007</v>
      </c>
      <c r="H24" s="32">
        <v>0.120919110260928</v>
      </c>
    </row>
    <row r="25" spans="1:8" ht="14.25" x14ac:dyDescent="0.2">
      <c r="A25" s="32">
        <v>24</v>
      </c>
      <c r="B25" s="33">
        <v>38</v>
      </c>
      <c r="C25" s="32">
        <v>178660.16699999999</v>
      </c>
      <c r="D25" s="32">
        <v>831821.21891769895</v>
      </c>
      <c r="E25" s="32">
        <v>789596.21701592905</v>
      </c>
      <c r="F25" s="32">
        <v>42225.001901769901</v>
      </c>
      <c r="G25" s="32">
        <v>789596.21701592905</v>
      </c>
      <c r="H25" s="32">
        <v>5.07621120277622E-2</v>
      </c>
    </row>
    <row r="26" spans="1:8" ht="14.25" x14ac:dyDescent="0.2">
      <c r="A26" s="32">
        <v>25</v>
      </c>
      <c r="B26" s="33">
        <v>39</v>
      </c>
      <c r="C26" s="32">
        <v>106353.72</v>
      </c>
      <c r="D26" s="32">
        <v>158831.541503827</v>
      </c>
      <c r="E26" s="32">
        <v>116244.604570799</v>
      </c>
      <c r="F26" s="32">
        <v>42586.936933028301</v>
      </c>
      <c r="G26" s="32">
        <v>116244.604570799</v>
      </c>
      <c r="H26" s="32">
        <v>0.26812644723971302</v>
      </c>
    </row>
    <row r="27" spans="1:8" ht="14.25" x14ac:dyDescent="0.2">
      <c r="A27" s="32">
        <v>26</v>
      </c>
      <c r="B27" s="33">
        <v>42</v>
      </c>
      <c r="C27" s="32">
        <v>7879.3109999999997</v>
      </c>
      <c r="D27" s="32">
        <v>146651.51949999999</v>
      </c>
      <c r="E27" s="32">
        <v>124041.5261</v>
      </c>
      <c r="F27" s="32">
        <v>22609.993399999999</v>
      </c>
      <c r="G27" s="32">
        <v>124041.5261</v>
      </c>
      <c r="H27" s="32">
        <v>0.15417496850416201</v>
      </c>
    </row>
    <row r="28" spans="1:8" ht="14.25" x14ac:dyDescent="0.2">
      <c r="A28" s="32">
        <v>27</v>
      </c>
      <c r="B28" s="33">
        <v>75</v>
      </c>
      <c r="C28" s="32">
        <v>466</v>
      </c>
      <c r="D28" s="32">
        <v>271796.60683760699</v>
      </c>
      <c r="E28" s="32">
        <v>258984.30658119699</v>
      </c>
      <c r="F28" s="32">
        <v>12812.300256410301</v>
      </c>
      <c r="G28" s="32">
        <v>258984.30658119699</v>
      </c>
      <c r="H28" s="32">
        <v>4.7139294362366198E-2</v>
      </c>
    </row>
    <row r="29" spans="1:8" ht="14.25" x14ac:dyDescent="0.2">
      <c r="A29" s="32">
        <v>28</v>
      </c>
      <c r="B29" s="33">
        <v>76</v>
      </c>
      <c r="C29" s="32">
        <v>3138</v>
      </c>
      <c r="D29" s="32">
        <v>704148.91260512802</v>
      </c>
      <c r="E29" s="32">
        <v>664255.71191794903</v>
      </c>
      <c r="F29" s="32">
        <v>39893.200687179502</v>
      </c>
      <c r="G29" s="32">
        <v>664255.71191794903</v>
      </c>
      <c r="H29" s="32">
        <v>5.6654494486950598E-2</v>
      </c>
    </row>
    <row r="30" spans="1:8" ht="14.25" x14ac:dyDescent="0.2">
      <c r="A30" s="32">
        <v>29</v>
      </c>
      <c r="B30" s="33">
        <v>99</v>
      </c>
      <c r="C30" s="32">
        <v>33</v>
      </c>
      <c r="D30" s="32">
        <v>6247.9328341275204</v>
      </c>
      <c r="E30" s="32">
        <v>5423.7066333862804</v>
      </c>
      <c r="F30" s="32">
        <v>824.22620074124495</v>
      </c>
      <c r="G30" s="32">
        <v>5423.7066333862804</v>
      </c>
      <c r="H30" s="32">
        <v>0.13191982414393899</v>
      </c>
    </row>
    <row r="31" spans="1:8" ht="14.25" x14ac:dyDescent="0.2">
      <c r="A31" s="32"/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2"/>
      <c r="D43" s="32"/>
      <c r="E43" s="32"/>
      <c r="F43" s="32"/>
      <c r="G43" s="32"/>
      <c r="H43" s="32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3"/>
      <c r="D45" s="33"/>
      <c r="E45" s="33"/>
      <c r="F45" s="33"/>
      <c r="G45" s="33"/>
      <c r="H45" s="33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  <row r="64" spans="1:8" ht="14.25" x14ac:dyDescent="0.2">
      <c r="A64" s="32"/>
      <c r="B64" s="33"/>
      <c r="C64" s="32"/>
      <c r="D64" s="32"/>
      <c r="E64" s="32"/>
      <c r="F64" s="32"/>
      <c r="G64" s="32"/>
      <c r="H64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2014-06-22T02:18:56Z</dcterms:modified>
</cp:coreProperties>
</file>