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s="1"/>
  <c r="L39" i="2" s="1"/>
  <c r="K39" i="2" l="1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<sst xmlns="http://schemas.openxmlformats.org/spreadsheetml/2006/main" count="116" uniqueCount="73">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</sst>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2" sqref="N1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7" t="s">
        <v>4</v>
      </c>
      <c r="D2" s="37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8" t="s">
        <v>5</v>
      </c>
      <c r="B3" s="38"/>
      <c r="C3" s="38"/>
      <c r="D3" s="38"/>
      <c r="E3" s="15">
        <f>RA!D7</f>
        <v>12932517.128699999</v>
      </c>
      <c r="F3" s="25">
        <f>RA!I7</f>
        <v>1594696.3396999999</v>
      </c>
      <c r="G3" s="16">
        <f>E3-F3</f>
        <v>11337820.788999999</v>
      </c>
      <c r="H3" s="27">
        <f>RA!J7</f>
        <v>12.3309045240778</v>
      </c>
      <c r="I3" s="20">
        <f>SUM(I4:I40)</f>
        <v>12932519.755282992</v>
      </c>
      <c r="J3" s="21">
        <f>SUM(J4:J40)</f>
        <v>11337820.538725594</v>
      </c>
      <c r="K3" s="22">
        <f>E3-I3</f>
        <v>-2.6265829931944609</v>
      </c>
      <c r="L3" s="22">
        <f>G3-J3</f>
        <v>0.2502744048833847</v>
      </c>
    </row>
    <row r="4" spans="1:12" x14ac:dyDescent="0.15">
      <c r="A4" s="39">
        <f>RA!A8</f>
        <v>41815</v>
      </c>
      <c r="B4" s="12">
        <v>12</v>
      </c>
      <c r="C4" s="36" t="s">
        <v>6</v>
      </c>
      <c r="D4" s="36"/>
      <c r="E4" s="15">
        <f>VLOOKUP(C4,RA!B8:D39,3,0)</f>
        <v>487287.68109999999</v>
      </c>
      <c r="F4" s="25">
        <f>VLOOKUP(C4,RA!B8:I43,8,0)</f>
        <v>117217.3091</v>
      </c>
      <c r="G4" s="16">
        <f t="shared" ref="G4:G40" si="0">E4-F4</f>
        <v>370070.37199999997</v>
      </c>
      <c r="H4" s="27">
        <f>RA!J8</f>
        <v>24.055052825344202</v>
      </c>
      <c r="I4" s="20">
        <f>VLOOKUP(B4,RMS!B:D,3,FALSE)</f>
        <v>487288.07297606801</v>
      </c>
      <c r="J4" s="21">
        <f>VLOOKUP(B4,RMS!B:E,4,FALSE)</f>
        <v>370070.37912393198</v>
      </c>
      <c r="K4" s="22">
        <f t="shared" ref="K4:K40" si="1">E4-I4</f>
        <v>-0.39187606802443042</v>
      </c>
      <c r="L4" s="22">
        <f t="shared" ref="L4:L40" si="2">G4-J4</f>
        <v>-7.12393200956285E-3</v>
      </c>
    </row>
    <row r="5" spans="1:12" x14ac:dyDescent="0.15">
      <c r="A5" s="39"/>
      <c r="B5" s="12">
        <v>13</v>
      </c>
      <c r="C5" s="36" t="s">
        <v>7</v>
      </c>
      <c r="D5" s="36"/>
      <c r="E5" s="15">
        <f>VLOOKUP(C5,RA!B8:D40,3,0)</f>
        <v>67415.019400000005</v>
      </c>
      <c r="F5" s="25">
        <f>VLOOKUP(C5,RA!B9:I44,8,0)</f>
        <v>14935.5543</v>
      </c>
      <c r="G5" s="16">
        <f t="shared" si="0"/>
        <v>52479.465100000001</v>
      </c>
      <c r="H5" s="27">
        <f>RA!J9</f>
        <v>22.1546391782244</v>
      </c>
      <c r="I5" s="20">
        <f>VLOOKUP(B5,RMS!B:D,3,FALSE)</f>
        <v>67415.034208773897</v>
      </c>
      <c r="J5" s="21">
        <f>VLOOKUP(B5,RMS!B:E,4,FALSE)</f>
        <v>52479.462753036802</v>
      </c>
      <c r="K5" s="22">
        <f t="shared" si="1"/>
        <v>-1.4808773892582394E-2</v>
      </c>
      <c r="L5" s="22">
        <f t="shared" si="2"/>
        <v>2.3469631996704265E-3</v>
      </c>
    </row>
    <row r="6" spans="1:12" x14ac:dyDescent="0.15">
      <c r="A6" s="39"/>
      <c r="B6" s="12">
        <v>14</v>
      </c>
      <c r="C6" s="36" t="s">
        <v>8</v>
      </c>
      <c r="D6" s="36"/>
      <c r="E6" s="15">
        <f>VLOOKUP(C6,RA!B10:D41,3,0)</f>
        <v>113120.8891</v>
      </c>
      <c r="F6" s="25">
        <f>VLOOKUP(C6,RA!B10:I45,8,0)</f>
        <v>29655.700199999999</v>
      </c>
      <c r="G6" s="16">
        <f t="shared" si="0"/>
        <v>83465.188900000008</v>
      </c>
      <c r="H6" s="27">
        <f>RA!J10</f>
        <v>26.215936274850201</v>
      </c>
      <c r="I6" s="20">
        <f>VLOOKUP(B6,RMS!B:D,3,FALSE)</f>
        <v>113122.665955556</v>
      </c>
      <c r="J6" s="21">
        <f>VLOOKUP(B6,RMS!B:E,4,FALSE)</f>
        <v>83465.188905128205</v>
      </c>
      <c r="K6" s="22">
        <f t="shared" si="1"/>
        <v>-1.7768555560032837</v>
      </c>
      <c r="L6" s="22">
        <f t="shared" si="2"/>
        <v>-5.1281967898830771E-6</v>
      </c>
    </row>
    <row r="7" spans="1:12" x14ac:dyDescent="0.15">
      <c r="A7" s="39"/>
      <c r="B7" s="12">
        <v>15</v>
      </c>
      <c r="C7" s="36" t="s">
        <v>9</v>
      </c>
      <c r="D7" s="36"/>
      <c r="E7" s="15">
        <f>VLOOKUP(C7,RA!B10:D42,3,0)</f>
        <v>53740.553699999997</v>
      </c>
      <c r="F7" s="25">
        <f>VLOOKUP(C7,RA!B11:I46,8,0)</f>
        <v>11128.459800000001</v>
      </c>
      <c r="G7" s="16">
        <f t="shared" si="0"/>
        <v>42612.093899999993</v>
      </c>
      <c r="H7" s="27">
        <f>RA!J11</f>
        <v>20.707750541840799</v>
      </c>
      <c r="I7" s="20">
        <f>VLOOKUP(B7,RMS!B:D,3,FALSE)</f>
        <v>53740.556643589698</v>
      </c>
      <c r="J7" s="21">
        <f>VLOOKUP(B7,RMS!B:E,4,FALSE)</f>
        <v>42612.094275213698</v>
      </c>
      <c r="K7" s="22">
        <f t="shared" si="1"/>
        <v>-2.9435897013172507E-3</v>
      </c>
      <c r="L7" s="22">
        <f t="shared" si="2"/>
        <v>-3.7521370541071519E-4</v>
      </c>
    </row>
    <row r="8" spans="1:12" x14ac:dyDescent="0.15">
      <c r="A8" s="39"/>
      <c r="B8" s="12">
        <v>16</v>
      </c>
      <c r="C8" s="36" t="s">
        <v>10</v>
      </c>
      <c r="D8" s="36"/>
      <c r="E8" s="15">
        <f>VLOOKUP(C8,RA!B12:D43,3,0)</f>
        <v>125277.8452</v>
      </c>
      <c r="F8" s="25">
        <f>VLOOKUP(C8,RA!B12:I47,8,0)</f>
        <v>29616.196</v>
      </c>
      <c r="G8" s="16">
        <f t="shared" si="0"/>
        <v>95661.6492</v>
      </c>
      <c r="H8" s="27">
        <f>RA!J12</f>
        <v>23.6404098048775</v>
      </c>
      <c r="I8" s="20">
        <f>VLOOKUP(B8,RMS!B:D,3,FALSE)</f>
        <v>125277.84806666699</v>
      </c>
      <c r="J8" s="21">
        <f>VLOOKUP(B8,RMS!B:E,4,FALSE)</f>
        <v>95661.649406837605</v>
      </c>
      <c r="K8" s="22">
        <f t="shared" si="1"/>
        <v>-2.8666669968515635E-3</v>
      </c>
      <c r="L8" s="22">
        <f t="shared" si="2"/>
        <v>-2.0683760521933436E-4</v>
      </c>
    </row>
    <row r="9" spans="1:12" x14ac:dyDescent="0.15">
      <c r="A9" s="39"/>
      <c r="B9" s="12">
        <v>17</v>
      </c>
      <c r="C9" s="36" t="s">
        <v>11</v>
      </c>
      <c r="D9" s="36"/>
      <c r="E9" s="15">
        <f>VLOOKUP(C9,RA!B12:D44,3,0)</f>
        <v>266252.93959999998</v>
      </c>
      <c r="F9" s="25">
        <f>VLOOKUP(C9,RA!B13:I48,8,0)</f>
        <v>63668.385399999999</v>
      </c>
      <c r="G9" s="16">
        <f t="shared" si="0"/>
        <v>202584.55419999998</v>
      </c>
      <c r="H9" s="27">
        <f>RA!J13</f>
        <v>23.912744586276101</v>
      </c>
      <c r="I9" s="20">
        <f>VLOOKUP(B9,RMS!B:D,3,FALSE)</f>
        <v>266253.07181709399</v>
      </c>
      <c r="J9" s="21">
        <f>VLOOKUP(B9,RMS!B:E,4,FALSE)</f>
        <v>202584.55363076899</v>
      </c>
      <c r="K9" s="22">
        <f t="shared" si="1"/>
        <v>-0.13221709401113912</v>
      </c>
      <c r="L9" s="22">
        <f t="shared" si="2"/>
        <v>5.692309932783246E-4</v>
      </c>
    </row>
    <row r="10" spans="1:12" x14ac:dyDescent="0.15">
      <c r="A10" s="39"/>
      <c r="B10" s="12">
        <v>18</v>
      </c>
      <c r="C10" s="36" t="s">
        <v>12</v>
      </c>
      <c r="D10" s="36"/>
      <c r="E10" s="15">
        <f>VLOOKUP(C10,RA!B14:D45,3,0)</f>
        <v>152118.53769999999</v>
      </c>
      <c r="F10" s="25">
        <f>VLOOKUP(C10,RA!B14:I49,8,0)</f>
        <v>14122.873</v>
      </c>
      <c r="G10" s="16">
        <f t="shared" si="0"/>
        <v>137995.66469999999</v>
      </c>
      <c r="H10" s="27">
        <f>RA!J14</f>
        <v>9.2841235614901692</v>
      </c>
      <c r="I10" s="20">
        <f>VLOOKUP(B10,RMS!B:D,3,FALSE)</f>
        <v>152118.543149573</v>
      </c>
      <c r="J10" s="21">
        <f>VLOOKUP(B10,RMS!B:E,4,FALSE)</f>
        <v>137995.66175897399</v>
      </c>
      <c r="K10" s="22">
        <f t="shared" si="1"/>
        <v>-5.4495730146300048E-3</v>
      </c>
      <c r="L10" s="22">
        <f t="shared" si="2"/>
        <v>2.941026003099978E-3</v>
      </c>
    </row>
    <row r="11" spans="1:12" x14ac:dyDescent="0.15">
      <c r="A11" s="39"/>
      <c r="B11" s="12">
        <v>19</v>
      </c>
      <c r="C11" s="36" t="s">
        <v>13</v>
      </c>
      <c r="D11" s="36"/>
      <c r="E11" s="15">
        <f>VLOOKUP(C11,RA!B14:D46,3,0)</f>
        <v>111636.9025</v>
      </c>
      <c r="F11" s="25">
        <f>VLOOKUP(C11,RA!B15:I50,8,0)</f>
        <v>20414.064600000002</v>
      </c>
      <c r="G11" s="16">
        <f t="shared" si="0"/>
        <v>91222.837899999999</v>
      </c>
      <c r="H11" s="27">
        <f>RA!J15</f>
        <v>18.286125951944999</v>
      </c>
      <c r="I11" s="20">
        <f>VLOOKUP(B11,RMS!B:D,3,FALSE)</f>
        <v>111636.953062393</v>
      </c>
      <c r="J11" s="21">
        <f>VLOOKUP(B11,RMS!B:E,4,FALSE)</f>
        <v>91222.837710256397</v>
      </c>
      <c r="K11" s="22">
        <f t="shared" si="1"/>
        <v>-5.0562393007567152E-2</v>
      </c>
      <c r="L11" s="22">
        <f t="shared" si="2"/>
        <v>1.8974360136780888E-4</v>
      </c>
    </row>
    <row r="12" spans="1:12" x14ac:dyDescent="0.15">
      <c r="A12" s="39"/>
      <c r="B12" s="12">
        <v>21</v>
      </c>
      <c r="C12" s="36" t="s">
        <v>14</v>
      </c>
      <c r="D12" s="36"/>
      <c r="E12" s="15">
        <f>VLOOKUP(C12,RA!B16:D47,3,0)</f>
        <v>647145.95629999996</v>
      </c>
      <c r="F12" s="25">
        <f>VLOOKUP(C12,RA!B16:I51,8,0)</f>
        <v>14050.684499999999</v>
      </c>
      <c r="G12" s="16">
        <f t="shared" si="0"/>
        <v>633095.27179999999</v>
      </c>
      <c r="H12" s="27">
        <f>RA!J16</f>
        <v>2.1711770525977698</v>
      </c>
      <c r="I12" s="20">
        <f>VLOOKUP(B12,RMS!B:D,3,FALSE)</f>
        <v>647145.74010000005</v>
      </c>
      <c r="J12" s="21">
        <f>VLOOKUP(B12,RMS!B:E,4,FALSE)</f>
        <v>633095.27179999999</v>
      </c>
      <c r="K12" s="22">
        <f t="shared" si="1"/>
        <v>0.21619999990798533</v>
      </c>
      <c r="L12" s="22">
        <f t="shared" si="2"/>
        <v>0</v>
      </c>
    </row>
    <row r="13" spans="1:12" x14ac:dyDescent="0.15">
      <c r="A13" s="39"/>
      <c r="B13" s="12">
        <v>22</v>
      </c>
      <c r="C13" s="36" t="s">
        <v>15</v>
      </c>
      <c r="D13" s="36"/>
      <c r="E13" s="15">
        <f>VLOOKUP(C13,RA!B16:D48,3,0)</f>
        <v>433704.37339999998</v>
      </c>
      <c r="F13" s="25">
        <f>VLOOKUP(C13,RA!B17:I52,8,0)</f>
        <v>60329.671900000001</v>
      </c>
      <c r="G13" s="16">
        <f t="shared" si="0"/>
        <v>373374.70149999997</v>
      </c>
      <c r="H13" s="27">
        <f>RA!J17</f>
        <v>13.910321315657701</v>
      </c>
      <c r="I13" s="20">
        <f>VLOOKUP(B13,RMS!B:D,3,FALSE)</f>
        <v>433704.42625811999</v>
      </c>
      <c r="J13" s="21">
        <f>VLOOKUP(B13,RMS!B:E,4,FALSE)</f>
        <v>373374.70212222199</v>
      </c>
      <c r="K13" s="22">
        <f t="shared" si="1"/>
        <v>-5.2858120005112141E-2</v>
      </c>
      <c r="L13" s="22">
        <f t="shared" si="2"/>
        <v>-6.2222202541306615E-4</v>
      </c>
    </row>
    <row r="14" spans="1:12" x14ac:dyDescent="0.15">
      <c r="A14" s="39"/>
      <c r="B14" s="12">
        <v>23</v>
      </c>
      <c r="C14" s="36" t="s">
        <v>16</v>
      </c>
      <c r="D14" s="36"/>
      <c r="E14" s="15">
        <f>VLOOKUP(C14,RA!B18:D49,3,0)</f>
        <v>1367222.9097</v>
      </c>
      <c r="F14" s="25">
        <f>VLOOKUP(C14,RA!B18:I53,8,0)</f>
        <v>203727.08840000001</v>
      </c>
      <c r="G14" s="16">
        <f t="shared" si="0"/>
        <v>1163495.8213</v>
      </c>
      <c r="H14" s="27">
        <f>RA!J18</f>
        <v>14.900795397343201</v>
      </c>
      <c r="I14" s="20">
        <f>VLOOKUP(B14,RMS!B:D,3,FALSE)</f>
        <v>1367223.1190042701</v>
      </c>
      <c r="J14" s="21">
        <f>VLOOKUP(B14,RMS!B:E,4,FALSE)</f>
        <v>1163495.57787265</v>
      </c>
      <c r="K14" s="22">
        <f t="shared" si="1"/>
        <v>-0.20930427010171115</v>
      </c>
      <c r="L14" s="22">
        <f t="shared" si="2"/>
        <v>0.24342734995298088</v>
      </c>
    </row>
    <row r="15" spans="1:12" x14ac:dyDescent="0.15">
      <c r="A15" s="39"/>
      <c r="B15" s="12">
        <v>24</v>
      </c>
      <c r="C15" s="36" t="s">
        <v>17</v>
      </c>
      <c r="D15" s="36"/>
      <c r="E15" s="15">
        <f>VLOOKUP(C15,RA!B18:D50,3,0)</f>
        <v>661446.23540000001</v>
      </c>
      <c r="F15" s="25">
        <f>VLOOKUP(C15,RA!B19:I54,8,0)</f>
        <v>48325.333700000003</v>
      </c>
      <c r="G15" s="16">
        <f t="shared" si="0"/>
        <v>613120.90170000005</v>
      </c>
      <c r="H15" s="27">
        <f>RA!J19</f>
        <v>7.3060108461840398</v>
      </c>
      <c r="I15" s="20">
        <f>VLOOKUP(B15,RMS!B:D,3,FALSE)</f>
        <v>661446.25797179504</v>
      </c>
      <c r="J15" s="21">
        <f>VLOOKUP(B15,RMS!B:E,4,FALSE)</f>
        <v>613120.90147350403</v>
      </c>
      <c r="K15" s="22">
        <f t="shared" si="1"/>
        <v>-2.2571795037947595E-2</v>
      </c>
      <c r="L15" s="22">
        <f t="shared" si="2"/>
        <v>2.264960203319788E-4</v>
      </c>
    </row>
    <row r="16" spans="1:12" x14ac:dyDescent="0.15">
      <c r="A16" s="39"/>
      <c r="B16" s="12">
        <v>25</v>
      </c>
      <c r="C16" s="36" t="s">
        <v>18</v>
      </c>
      <c r="D16" s="36"/>
      <c r="E16" s="15">
        <f>VLOOKUP(C16,RA!B20:D51,3,0)</f>
        <v>703147.68700000003</v>
      </c>
      <c r="F16" s="25">
        <f>VLOOKUP(C16,RA!B20:I55,8,0)</f>
        <v>62753.4136</v>
      </c>
      <c r="G16" s="16">
        <f t="shared" si="0"/>
        <v>640394.27340000006</v>
      </c>
      <c r="H16" s="27">
        <f>RA!J20</f>
        <v>8.924641972121</v>
      </c>
      <c r="I16" s="20">
        <f>VLOOKUP(B16,RMS!B:D,3,FALSE)</f>
        <v>703147.71440000006</v>
      </c>
      <c r="J16" s="21">
        <f>VLOOKUP(B16,RMS!B:E,4,FALSE)</f>
        <v>640394.27339999995</v>
      </c>
      <c r="K16" s="22">
        <f t="shared" si="1"/>
        <v>-2.7400000020861626E-2</v>
      </c>
      <c r="L16" s="22">
        <f t="shared" si="2"/>
        <v>0</v>
      </c>
    </row>
    <row r="17" spans="1:12" x14ac:dyDescent="0.15">
      <c r="A17" s="39"/>
      <c r="B17" s="12">
        <v>26</v>
      </c>
      <c r="C17" s="36" t="s">
        <v>19</v>
      </c>
      <c r="D17" s="36"/>
      <c r="E17" s="15">
        <f>VLOOKUP(C17,RA!B20:D52,3,0)</f>
        <v>290712.44209999999</v>
      </c>
      <c r="F17" s="25">
        <f>VLOOKUP(C17,RA!B21:I56,8,0)</f>
        <v>27351.872899999998</v>
      </c>
      <c r="G17" s="16">
        <f t="shared" si="0"/>
        <v>263360.56919999997</v>
      </c>
      <c r="H17" s="27">
        <f>RA!J21</f>
        <v>9.4085663146785592</v>
      </c>
      <c r="I17" s="20">
        <f>VLOOKUP(B17,RMS!B:D,3,FALSE)</f>
        <v>290712.21733110998</v>
      </c>
      <c r="J17" s="21">
        <f>VLOOKUP(B17,RMS!B:E,4,FALSE)</f>
        <v>263360.569248332</v>
      </c>
      <c r="K17" s="22">
        <f t="shared" si="1"/>
        <v>0.22476889000972733</v>
      </c>
      <c r="L17" s="22">
        <f t="shared" si="2"/>
        <v>-4.83320327475667E-5</v>
      </c>
    </row>
    <row r="18" spans="1:12" x14ac:dyDescent="0.15">
      <c r="A18" s="39"/>
      <c r="B18" s="12">
        <v>27</v>
      </c>
      <c r="C18" s="36" t="s">
        <v>20</v>
      </c>
      <c r="D18" s="36"/>
      <c r="E18" s="15">
        <f>VLOOKUP(C18,RA!B22:D53,3,0)</f>
        <v>960940.66760000004</v>
      </c>
      <c r="F18" s="25">
        <f>VLOOKUP(C18,RA!B22:I57,8,0)</f>
        <v>134246.38639999999</v>
      </c>
      <c r="G18" s="16">
        <f t="shared" si="0"/>
        <v>826694.28120000008</v>
      </c>
      <c r="H18" s="27">
        <f>RA!J22</f>
        <v>13.970309606657301</v>
      </c>
      <c r="I18" s="20">
        <f>VLOOKUP(B18,RMS!B:D,3,FALSE)</f>
        <v>960940.56103333295</v>
      </c>
      <c r="J18" s="21">
        <f>VLOOKUP(B18,RMS!B:E,4,FALSE)</f>
        <v>826694.28209999995</v>
      </c>
      <c r="K18" s="22">
        <f t="shared" si="1"/>
        <v>0.10656666709110141</v>
      </c>
      <c r="L18" s="22">
        <f t="shared" si="2"/>
        <v>-8.9999986812472343E-4</v>
      </c>
    </row>
    <row r="19" spans="1:12" x14ac:dyDescent="0.15">
      <c r="A19" s="39"/>
      <c r="B19" s="12">
        <v>29</v>
      </c>
      <c r="C19" s="36" t="s">
        <v>21</v>
      </c>
      <c r="D19" s="36"/>
      <c r="E19" s="15">
        <f>VLOOKUP(C19,RA!B22:D54,3,0)</f>
        <v>2160746.2209000001</v>
      </c>
      <c r="F19" s="25">
        <f>VLOOKUP(C19,RA!B23:I58,8,0)</f>
        <v>203714.18969999999</v>
      </c>
      <c r="G19" s="16">
        <f t="shared" si="0"/>
        <v>1957032.0312000001</v>
      </c>
      <c r="H19" s="27">
        <f>RA!J23</f>
        <v>9.4279553854847595</v>
      </c>
      <c r="I19" s="20">
        <f>VLOOKUP(B19,RMS!B:D,3,FALSE)</f>
        <v>2160746.8666837602</v>
      </c>
      <c r="J19" s="21">
        <f>VLOOKUP(B19,RMS!B:E,4,FALSE)</f>
        <v>1957032.0634119699</v>
      </c>
      <c r="K19" s="22">
        <f t="shared" si="1"/>
        <v>-0.64578376011922956</v>
      </c>
      <c r="L19" s="22">
        <f t="shared" si="2"/>
        <v>-3.2211969839408994E-2</v>
      </c>
    </row>
    <row r="20" spans="1:12" x14ac:dyDescent="0.15">
      <c r="A20" s="39"/>
      <c r="B20" s="12">
        <v>31</v>
      </c>
      <c r="C20" s="36" t="s">
        <v>22</v>
      </c>
      <c r="D20" s="36"/>
      <c r="E20" s="15">
        <f>VLOOKUP(C20,RA!B24:D55,3,0)</f>
        <v>205366.61290000001</v>
      </c>
      <c r="F20" s="25">
        <f>VLOOKUP(C20,RA!B24:I59,8,0)</f>
        <v>41520.222300000001</v>
      </c>
      <c r="G20" s="16">
        <f t="shared" si="0"/>
        <v>163846.39060000001</v>
      </c>
      <c r="H20" s="27">
        <f>RA!J24</f>
        <v>20.2176106981019</v>
      </c>
      <c r="I20" s="20">
        <f>VLOOKUP(B20,RMS!B:D,3,FALSE)</f>
        <v>205366.583140973</v>
      </c>
      <c r="J20" s="21">
        <f>VLOOKUP(B20,RMS!B:E,4,FALSE)</f>
        <v>163846.38833507901</v>
      </c>
      <c r="K20" s="22">
        <f t="shared" si="1"/>
        <v>2.9759027005638927E-2</v>
      </c>
      <c r="L20" s="22">
        <f t="shared" si="2"/>
        <v>2.2649210004601628E-3</v>
      </c>
    </row>
    <row r="21" spans="1:12" x14ac:dyDescent="0.15">
      <c r="A21" s="39"/>
      <c r="B21" s="12">
        <v>32</v>
      </c>
      <c r="C21" s="36" t="s">
        <v>23</v>
      </c>
      <c r="D21" s="36"/>
      <c r="E21" s="15">
        <f>VLOOKUP(C21,RA!B24:D56,3,0)</f>
        <v>255917.02530000001</v>
      </c>
      <c r="F21" s="25">
        <f>VLOOKUP(C21,RA!B25:I60,8,0)</f>
        <v>19537.109499999999</v>
      </c>
      <c r="G21" s="16">
        <f t="shared" si="0"/>
        <v>236379.91580000002</v>
      </c>
      <c r="H21" s="27">
        <f>RA!J25</f>
        <v>7.6341577810610799</v>
      </c>
      <c r="I21" s="20">
        <f>VLOOKUP(B21,RMS!B:D,3,FALSE)</f>
        <v>255917.028159587</v>
      </c>
      <c r="J21" s="21">
        <f>VLOOKUP(B21,RMS!B:E,4,FALSE)</f>
        <v>236379.91845890501</v>
      </c>
      <c r="K21" s="22">
        <f t="shared" si="1"/>
        <v>-2.8595869953278452E-3</v>
      </c>
      <c r="L21" s="22">
        <f t="shared" si="2"/>
        <v>-2.6589049957692623E-3</v>
      </c>
    </row>
    <row r="22" spans="1:12" x14ac:dyDescent="0.15">
      <c r="A22" s="39"/>
      <c r="B22" s="12">
        <v>33</v>
      </c>
      <c r="C22" s="36" t="s">
        <v>24</v>
      </c>
      <c r="D22" s="36"/>
      <c r="E22" s="15">
        <f>VLOOKUP(C22,RA!B26:D57,3,0)</f>
        <v>460174.81270000001</v>
      </c>
      <c r="F22" s="25">
        <f>VLOOKUP(C22,RA!B26:I61,8,0)</f>
        <v>95232.366999999998</v>
      </c>
      <c r="G22" s="16">
        <f t="shared" si="0"/>
        <v>364942.44570000004</v>
      </c>
      <c r="H22" s="27">
        <f>RA!J26</f>
        <v>20.694823873831702</v>
      </c>
      <c r="I22" s="20">
        <f>VLOOKUP(B22,RMS!B:D,3,FALSE)</f>
        <v>460174.80317912402</v>
      </c>
      <c r="J22" s="21">
        <f>VLOOKUP(B22,RMS!B:E,4,FALSE)</f>
        <v>364942.471619602</v>
      </c>
      <c r="K22" s="22">
        <f t="shared" si="1"/>
        <v>9.5208759885281324E-3</v>
      </c>
      <c r="L22" s="22">
        <f t="shared" si="2"/>
        <v>-2.5919601961504668E-2</v>
      </c>
    </row>
    <row r="23" spans="1:12" x14ac:dyDescent="0.15">
      <c r="A23" s="39"/>
      <c r="B23" s="12">
        <v>34</v>
      </c>
      <c r="C23" s="36" t="s">
        <v>25</v>
      </c>
      <c r="D23" s="36"/>
      <c r="E23" s="15">
        <f>VLOOKUP(C23,RA!B26:D58,3,0)</f>
        <v>204510.0575</v>
      </c>
      <c r="F23" s="25">
        <f>VLOOKUP(C23,RA!B27:I62,8,0)</f>
        <v>67418.275800000003</v>
      </c>
      <c r="G23" s="16">
        <f t="shared" si="0"/>
        <v>137091.78169999999</v>
      </c>
      <c r="H23" s="27">
        <f>RA!J27</f>
        <v>32.965750743089998</v>
      </c>
      <c r="I23" s="20">
        <f>VLOOKUP(B23,RMS!B:D,3,FALSE)</f>
        <v>204510.01620800199</v>
      </c>
      <c r="J23" s="21">
        <f>VLOOKUP(B23,RMS!B:E,4,FALSE)</f>
        <v>137091.78760948501</v>
      </c>
      <c r="K23" s="22">
        <f t="shared" si="1"/>
        <v>4.1291998000815511E-2</v>
      </c>
      <c r="L23" s="22">
        <f t="shared" si="2"/>
        <v>-5.909485014853999E-3</v>
      </c>
    </row>
    <row r="24" spans="1:12" x14ac:dyDescent="0.15">
      <c r="A24" s="39"/>
      <c r="B24" s="12">
        <v>35</v>
      </c>
      <c r="C24" s="36" t="s">
        <v>26</v>
      </c>
      <c r="D24" s="36"/>
      <c r="E24" s="15">
        <f>VLOOKUP(C24,RA!B28:D59,3,0)</f>
        <v>671617.3909</v>
      </c>
      <c r="F24" s="25">
        <f>VLOOKUP(C24,RA!B28:I63,8,0)</f>
        <v>46661.484400000001</v>
      </c>
      <c r="G24" s="16">
        <f t="shared" si="0"/>
        <v>624955.90650000004</v>
      </c>
      <c r="H24" s="27">
        <f>RA!J28</f>
        <v>6.94762896736062</v>
      </c>
      <c r="I24" s="20">
        <f>VLOOKUP(B24,RMS!B:D,3,FALSE)</f>
        <v>671617.39091238903</v>
      </c>
      <c r="J24" s="21">
        <f>VLOOKUP(B24,RMS!B:E,4,FALSE)</f>
        <v>624955.91414955806</v>
      </c>
      <c r="K24" s="22">
        <f t="shared" si="1"/>
        <v>-1.238903496414423E-5</v>
      </c>
      <c r="L24" s="22">
        <f t="shared" si="2"/>
        <v>-7.6495580142363906E-3</v>
      </c>
    </row>
    <row r="25" spans="1:12" x14ac:dyDescent="0.15">
      <c r="A25" s="39"/>
      <c r="B25" s="12">
        <v>36</v>
      </c>
      <c r="C25" s="36" t="s">
        <v>27</v>
      </c>
      <c r="D25" s="36"/>
      <c r="E25" s="15">
        <f>VLOOKUP(C25,RA!B28:D60,3,0)</f>
        <v>484695.51459999999</v>
      </c>
      <c r="F25" s="25">
        <f>VLOOKUP(C25,RA!B29:I64,8,0)</f>
        <v>63089.938600000001</v>
      </c>
      <c r="G25" s="16">
        <f t="shared" si="0"/>
        <v>421605.576</v>
      </c>
      <c r="H25" s="27">
        <f>RA!J29</f>
        <v>13.0164065273155</v>
      </c>
      <c r="I25" s="20">
        <f>VLOOKUP(B25,RMS!B:D,3,FALSE)</f>
        <v>484695.51438938099</v>
      </c>
      <c r="J25" s="21">
        <f>VLOOKUP(B25,RMS!B:E,4,FALSE)</f>
        <v>421605.57154289901</v>
      </c>
      <c r="K25" s="22">
        <f t="shared" si="1"/>
        <v>2.1061900770291686E-4</v>
      </c>
      <c r="L25" s="22">
        <f t="shared" si="2"/>
        <v>4.4571009930223227E-3</v>
      </c>
    </row>
    <row r="26" spans="1:12" x14ac:dyDescent="0.15">
      <c r="A26" s="39"/>
      <c r="B26" s="12">
        <v>37</v>
      </c>
      <c r="C26" s="36" t="s">
        <v>28</v>
      </c>
      <c r="D26" s="36"/>
      <c r="E26" s="15">
        <f>VLOOKUP(C26,RA!B30:D61,3,0)</f>
        <v>751161.12179999996</v>
      </c>
      <c r="F26" s="25">
        <f>VLOOKUP(C26,RA!B30:I65,8,0)</f>
        <v>90554.934999999998</v>
      </c>
      <c r="G26" s="16">
        <f t="shared" si="0"/>
        <v>660606.18680000002</v>
      </c>
      <c r="H26" s="27">
        <f>RA!J30</f>
        <v>12.0553277282248</v>
      </c>
      <c r="I26" s="20">
        <f>VLOOKUP(B26,RMS!B:D,3,FALSE)</f>
        <v>751161.12894955801</v>
      </c>
      <c r="J26" s="21">
        <f>VLOOKUP(B26,RMS!B:E,4,FALSE)</f>
        <v>660606.18806117401</v>
      </c>
      <c r="K26" s="22">
        <f t="shared" si="1"/>
        <v>-7.1495580486953259E-3</v>
      </c>
      <c r="L26" s="22">
        <f t="shared" si="2"/>
        <v>-1.2611739803105593E-3</v>
      </c>
    </row>
    <row r="27" spans="1:12" x14ac:dyDescent="0.15">
      <c r="A27" s="39"/>
      <c r="B27" s="12">
        <v>38</v>
      </c>
      <c r="C27" s="36" t="s">
        <v>29</v>
      </c>
      <c r="D27" s="36"/>
      <c r="E27" s="15">
        <f>VLOOKUP(C27,RA!B30:D62,3,0)</f>
        <v>548968.57270000002</v>
      </c>
      <c r="F27" s="25">
        <f>VLOOKUP(C27,RA!B31:I66,8,0)</f>
        <v>38975.904900000001</v>
      </c>
      <c r="G27" s="16">
        <f t="shared" si="0"/>
        <v>509992.6678</v>
      </c>
      <c r="H27" s="27">
        <f>RA!J31</f>
        <v>7.0998426573499902</v>
      </c>
      <c r="I27" s="20">
        <f>VLOOKUP(B27,RMS!B:D,3,FALSE)</f>
        <v>548968.52080265502</v>
      </c>
      <c r="J27" s="21">
        <f>VLOOKUP(B27,RMS!B:E,4,FALSE)</f>
        <v>509992.61491238902</v>
      </c>
      <c r="K27" s="22">
        <f t="shared" si="1"/>
        <v>5.1897344994358718E-2</v>
      </c>
      <c r="L27" s="22">
        <f t="shared" si="2"/>
        <v>5.2887610974721611E-2</v>
      </c>
    </row>
    <row r="28" spans="1:12" x14ac:dyDescent="0.15">
      <c r="A28" s="39"/>
      <c r="B28" s="12">
        <v>39</v>
      </c>
      <c r="C28" s="36" t="s">
        <v>30</v>
      </c>
      <c r="D28" s="36"/>
      <c r="E28" s="15">
        <f>VLOOKUP(C28,RA!B32:D63,3,0)</f>
        <v>111751.8124</v>
      </c>
      <c r="F28" s="25">
        <f>VLOOKUP(C28,RA!B32:I67,8,0)</f>
        <v>31930.411400000001</v>
      </c>
      <c r="G28" s="16">
        <f t="shared" si="0"/>
        <v>79821.400999999998</v>
      </c>
      <c r="H28" s="27">
        <f>RA!J32</f>
        <v>28.572611677839799</v>
      </c>
      <c r="I28" s="20">
        <f>VLOOKUP(B28,RMS!B:D,3,FALSE)</f>
        <v>111751.778659844</v>
      </c>
      <c r="J28" s="21">
        <f>VLOOKUP(B28,RMS!B:E,4,FALSE)</f>
        <v>79821.391518964301</v>
      </c>
      <c r="K28" s="22">
        <f t="shared" si="1"/>
        <v>3.3740155995474197E-2</v>
      </c>
      <c r="L28" s="22">
        <f t="shared" si="2"/>
        <v>9.4810356968082488E-3</v>
      </c>
    </row>
    <row r="29" spans="1:12" x14ac:dyDescent="0.15">
      <c r="A29" s="39"/>
      <c r="B29" s="12">
        <v>40</v>
      </c>
      <c r="C29" s="36" t="s">
        <v>31</v>
      </c>
      <c r="D29" s="36"/>
      <c r="E29" s="15">
        <f>VLOOKUP(C29,RA!B32:D64,3,0)</f>
        <v>3.5398000000000001</v>
      </c>
      <c r="F29" s="25">
        <f>VLOOKUP(C29,RA!B33:I68,8,0)</f>
        <v>5.9799999999999999E-2</v>
      </c>
      <c r="G29" s="16">
        <f t="shared" si="0"/>
        <v>3.48</v>
      </c>
      <c r="H29" s="27">
        <f>RA!J33</f>
        <v>1.6893609808463801</v>
      </c>
      <c r="I29" s="20">
        <f>VLOOKUP(B29,RMS!B:D,3,FALSE)</f>
        <v>3.5398000000000001</v>
      </c>
      <c r="J29" s="21">
        <f>VLOOKUP(B29,RMS!B:E,4,FALSE)</f>
        <v>3.48</v>
      </c>
      <c r="K29" s="22">
        <f t="shared" si="1"/>
        <v>0</v>
      </c>
      <c r="L29" s="22">
        <f t="shared" si="2"/>
        <v>0</v>
      </c>
    </row>
    <row r="30" spans="1:12" x14ac:dyDescent="0.15">
      <c r="A30" s="39"/>
      <c r="B30" s="12">
        <v>41</v>
      </c>
      <c r="C30" s="36" t="s">
        <v>36</v>
      </c>
      <c r="D30" s="3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39"/>
      <c r="B31" s="12">
        <v>42</v>
      </c>
      <c r="C31" s="36" t="s">
        <v>32</v>
      </c>
      <c r="D31" s="36"/>
      <c r="E31" s="15">
        <f>VLOOKUP(C31,RA!B34:D66,3,0)</f>
        <v>105225.7062</v>
      </c>
      <c r="F31" s="25">
        <f>VLOOKUP(C31,RA!B35:I70,8,0)</f>
        <v>15767.8992</v>
      </c>
      <c r="G31" s="16">
        <f t="shared" si="0"/>
        <v>89457.807000000001</v>
      </c>
      <c r="H31" s="27">
        <f>RA!J35</f>
        <v>14.984835711181001</v>
      </c>
      <c r="I31" s="20">
        <f>VLOOKUP(B31,RMS!B:D,3,FALSE)</f>
        <v>105225.70570000001</v>
      </c>
      <c r="J31" s="21">
        <f>VLOOKUP(B31,RMS!B:E,4,FALSE)</f>
        <v>89457.794500000004</v>
      </c>
      <c r="K31" s="22">
        <f t="shared" si="1"/>
        <v>4.999999946448952E-4</v>
      </c>
      <c r="L31" s="22">
        <f t="shared" si="2"/>
        <v>1.2499999997089617E-2</v>
      </c>
    </row>
    <row r="32" spans="1:12" x14ac:dyDescent="0.15">
      <c r="A32" s="39"/>
      <c r="B32" s="12">
        <v>71</v>
      </c>
      <c r="C32" s="36" t="s">
        <v>37</v>
      </c>
      <c r="D32" s="3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39"/>
      <c r="B33" s="12">
        <v>72</v>
      </c>
      <c r="C33" s="36" t="s">
        <v>38</v>
      </c>
      <c r="D33" s="3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39"/>
      <c r="B34" s="12">
        <v>73</v>
      </c>
      <c r="C34" s="36" t="s">
        <v>39</v>
      </c>
      <c r="D34" s="3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39"/>
      <c r="B35" s="12">
        <v>75</v>
      </c>
      <c r="C35" s="36" t="s">
        <v>33</v>
      </c>
      <c r="D35" s="36"/>
      <c r="E35" s="15">
        <f>VLOOKUP(C35,RA!B8:D70,3,0)</f>
        <v>192978.21299999999</v>
      </c>
      <c r="F35" s="25">
        <f>VLOOKUP(C35,RA!B8:I74,8,0)</f>
        <v>8395.1733000000004</v>
      </c>
      <c r="G35" s="16">
        <f t="shared" si="0"/>
        <v>184583.03969999999</v>
      </c>
      <c r="H35" s="27">
        <f>RA!J39</f>
        <v>4.3503218158621904</v>
      </c>
      <c r="I35" s="20">
        <f>VLOOKUP(B35,RMS!B:D,3,FALSE)</f>
        <v>192978.21367521401</v>
      </c>
      <c r="J35" s="21">
        <f>VLOOKUP(B35,RMS!B:E,4,FALSE)</f>
        <v>184583.04025640999</v>
      </c>
      <c r="K35" s="22">
        <f t="shared" si="1"/>
        <v>-6.7521401797421277E-4</v>
      </c>
      <c r="L35" s="22">
        <f t="shared" si="2"/>
        <v>-5.5640999926254153E-4</v>
      </c>
    </row>
    <row r="36" spans="1:12" x14ac:dyDescent="0.15">
      <c r="A36" s="39"/>
      <c r="B36" s="12">
        <v>76</v>
      </c>
      <c r="C36" s="36" t="s">
        <v>34</v>
      </c>
      <c r="D36" s="36"/>
      <c r="E36" s="15">
        <f>VLOOKUP(C36,RA!B8:D71,3,0)</f>
        <v>327827.53210000001</v>
      </c>
      <c r="F36" s="25">
        <f>VLOOKUP(C36,RA!B8:I75,8,0)</f>
        <v>19332.456900000001</v>
      </c>
      <c r="G36" s="16">
        <f t="shared" si="0"/>
        <v>308495.07520000002</v>
      </c>
      <c r="H36" s="27">
        <f>RA!J40</f>
        <v>5.8971425542449101</v>
      </c>
      <c r="I36" s="20">
        <f>VLOOKUP(B36,RMS!B:D,3,FALSE)</f>
        <v>327827.52701965801</v>
      </c>
      <c r="J36" s="21">
        <f>VLOOKUP(B36,RMS!B:E,4,FALSE)</f>
        <v>308495.07135812001</v>
      </c>
      <c r="K36" s="22">
        <f t="shared" si="1"/>
        <v>5.08034200174734E-3</v>
      </c>
      <c r="L36" s="22">
        <f t="shared" si="2"/>
        <v>3.8418800104409456E-3</v>
      </c>
    </row>
    <row r="37" spans="1:12" x14ac:dyDescent="0.15">
      <c r="A37" s="39"/>
      <c r="B37" s="12">
        <v>77</v>
      </c>
      <c r="C37" s="36" t="s">
        <v>40</v>
      </c>
      <c r="D37" s="3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39"/>
      <c r="B38" s="12">
        <v>78</v>
      </c>
      <c r="C38" s="36" t="s">
        <v>41</v>
      </c>
      <c r="D38" s="3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s="35" customFormat="1" x14ac:dyDescent="0.15">
      <c r="A39" s="39"/>
      <c r="B39" s="12">
        <v>9101</v>
      </c>
      <c r="C39" s="36" t="s">
        <v>72</v>
      </c>
      <c r="D39" s="36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</row>
    <row r="40" spans="1:12" x14ac:dyDescent="0.15">
      <c r="A40" s="39"/>
      <c r="B40" s="12">
        <v>99</v>
      </c>
      <c r="C40" s="36" t="s">
        <v>35</v>
      </c>
      <c r="D40" s="36"/>
      <c r="E40" s="15">
        <f>VLOOKUP(C40,RA!B8:D74,3,0)</f>
        <v>10402.356100000001</v>
      </c>
      <c r="F40" s="25">
        <f>VLOOKUP(C40,RA!B8:I78,8,0)</f>
        <v>1022.9181</v>
      </c>
      <c r="G40" s="16">
        <f t="shared" si="0"/>
        <v>9379.4380000000001</v>
      </c>
      <c r="H40" s="27">
        <f>RA!J43</f>
        <v>0</v>
      </c>
      <c r="I40" s="20">
        <f>VLOOKUP(B40,RMS!B:D,3,FALSE)</f>
        <v>10402.3560245065</v>
      </c>
      <c r="J40" s="21">
        <f>VLOOKUP(B40,RMS!B:E,4,FALSE)</f>
        <v>9379.4374101807698</v>
      </c>
      <c r="K40" s="22">
        <f t="shared" si="1"/>
        <v>7.5493500844459049E-5</v>
      </c>
      <c r="L40" s="22">
        <f t="shared" si="2"/>
        <v>5.8981923029932659E-4</v>
      </c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opLeftCell="A28" workbookViewId="0">
      <selection sqref="A1:W44"/>
    </sheetView>
  </sheetViews>
  <sheetFormatPr defaultRowHeight="11.25" x14ac:dyDescent="0.1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54" t="s">
        <v>47</v>
      </c>
      <c r="W1" s="42"/>
    </row>
    <row r="2" spans="1:23" ht="12.75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54"/>
      <c r="W2" s="42"/>
    </row>
    <row r="3" spans="1:23" ht="23.25" thickBo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55" t="s">
        <v>48</v>
      </c>
      <c r="W3" s="42"/>
    </row>
    <row r="4" spans="1:23" ht="15" thickTop="1" thickBot="1" x14ac:dyDescent="0.2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53"/>
      <c r="W4" s="42"/>
    </row>
    <row r="5" spans="1:23" ht="15" thickTop="1" thickBot="1" x14ac:dyDescent="0.25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 x14ac:dyDescent="0.2">
      <c r="A6" s="61" t="s">
        <v>3</v>
      </c>
      <c r="B6" s="43" t="s">
        <v>4</v>
      </c>
      <c r="C6" s="44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 x14ac:dyDescent="0.2">
      <c r="A7" s="45" t="s">
        <v>5</v>
      </c>
      <c r="B7" s="46"/>
      <c r="C7" s="47"/>
      <c r="D7" s="63">
        <v>12932517.128699999</v>
      </c>
      <c r="E7" s="63">
        <v>17668856</v>
      </c>
      <c r="F7" s="64">
        <v>73.193856629427501</v>
      </c>
      <c r="G7" s="63">
        <v>11981054.652799999</v>
      </c>
      <c r="H7" s="64">
        <v>7.9413916676996301</v>
      </c>
      <c r="I7" s="63">
        <v>1594696.3396999999</v>
      </c>
      <c r="J7" s="64">
        <v>12.3309045240778</v>
      </c>
      <c r="K7" s="63">
        <v>1400787.2324000001</v>
      </c>
      <c r="L7" s="64">
        <v>11.691685523466299</v>
      </c>
      <c r="M7" s="64">
        <v>0.13842866554956501</v>
      </c>
      <c r="N7" s="63">
        <v>413092875.14840001</v>
      </c>
      <c r="O7" s="63">
        <v>3579749546.8961</v>
      </c>
      <c r="P7" s="63">
        <v>773615</v>
      </c>
      <c r="Q7" s="63">
        <v>797755</v>
      </c>
      <c r="R7" s="64">
        <v>-3.0259916891777499</v>
      </c>
      <c r="S7" s="63">
        <v>16.7169937613671</v>
      </c>
      <c r="T7" s="63">
        <v>16.320045697237902</v>
      </c>
      <c r="U7" s="65">
        <v>2.3745182285499098</v>
      </c>
      <c r="V7" s="53"/>
      <c r="W7" s="53"/>
    </row>
    <row r="8" spans="1:23" ht="14.25" thickBot="1" x14ac:dyDescent="0.2">
      <c r="A8" s="48">
        <v>41815</v>
      </c>
      <c r="B8" s="51" t="s">
        <v>6</v>
      </c>
      <c r="C8" s="52"/>
      <c r="D8" s="66">
        <v>487287.68109999999</v>
      </c>
      <c r="E8" s="66">
        <v>570279</v>
      </c>
      <c r="F8" s="67">
        <v>85.447242682967499</v>
      </c>
      <c r="G8" s="66">
        <v>413281.80699999997</v>
      </c>
      <c r="H8" s="67">
        <v>17.9068792399081</v>
      </c>
      <c r="I8" s="66">
        <v>117217.3091</v>
      </c>
      <c r="J8" s="67">
        <v>24.055052825344202</v>
      </c>
      <c r="K8" s="66">
        <v>78574.582500000004</v>
      </c>
      <c r="L8" s="67">
        <v>19.012349725813099</v>
      </c>
      <c r="M8" s="67">
        <v>0.49179677919383102</v>
      </c>
      <c r="N8" s="66">
        <v>14640500.1061</v>
      </c>
      <c r="O8" s="66">
        <v>137215767.57440001</v>
      </c>
      <c r="P8" s="66">
        <v>20947</v>
      </c>
      <c r="Q8" s="66">
        <v>21718</v>
      </c>
      <c r="R8" s="67">
        <v>-3.55005064923105</v>
      </c>
      <c r="S8" s="66">
        <v>23.262886384685199</v>
      </c>
      <c r="T8" s="66">
        <v>23.508591297541201</v>
      </c>
      <c r="U8" s="68">
        <v>-1.0562099164865799</v>
      </c>
      <c r="V8" s="53"/>
      <c r="W8" s="53"/>
    </row>
    <row r="9" spans="1:23" ht="12" customHeight="1" thickBot="1" x14ac:dyDescent="0.2">
      <c r="A9" s="49"/>
      <c r="B9" s="51" t="s">
        <v>7</v>
      </c>
      <c r="C9" s="52"/>
      <c r="D9" s="66">
        <v>67415.019400000005</v>
      </c>
      <c r="E9" s="66">
        <v>74486</v>
      </c>
      <c r="F9" s="67">
        <v>90.506966946808802</v>
      </c>
      <c r="G9" s="66">
        <v>63211.85</v>
      </c>
      <c r="H9" s="67">
        <v>6.6493377428440903</v>
      </c>
      <c r="I9" s="66">
        <v>14935.5543</v>
      </c>
      <c r="J9" s="67">
        <v>22.1546391782244</v>
      </c>
      <c r="K9" s="66">
        <v>13368.7166</v>
      </c>
      <c r="L9" s="67">
        <v>21.149067144846999</v>
      </c>
      <c r="M9" s="67">
        <v>0.117201803799177</v>
      </c>
      <c r="N9" s="66">
        <v>2375026.1979</v>
      </c>
      <c r="O9" s="66">
        <v>22957029.190499999</v>
      </c>
      <c r="P9" s="66">
        <v>4204</v>
      </c>
      <c r="Q9" s="66">
        <v>4267</v>
      </c>
      <c r="R9" s="67">
        <v>-1.47644715256621</v>
      </c>
      <c r="S9" s="66">
        <v>16.0359227878211</v>
      </c>
      <c r="T9" s="66">
        <v>17.2074311460042</v>
      </c>
      <c r="U9" s="68">
        <v>-7.3055250619741603</v>
      </c>
      <c r="V9" s="53"/>
      <c r="W9" s="53"/>
    </row>
    <row r="10" spans="1:23" ht="14.25" thickBot="1" x14ac:dyDescent="0.2">
      <c r="A10" s="49"/>
      <c r="B10" s="51" t="s">
        <v>8</v>
      </c>
      <c r="C10" s="52"/>
      <c r="D10" s="66">
        <v>113120.8891</v>
      </c>
      <c r="E10" s="66">
        <v>113680</v>
      </c>
      <c r="F10" s="67">
        <v>99.508171270232197</v>
      </c>
      <c r="G10" s="66">
        <v>88493.715299999996</v>
      </c>
      <c r="H10" s="67">
        <v>27.829291285276199</v>
      </c>
      <c r="I10" s="66">
        <v>29655.700199999999</v>
      </c>
      <c r="J10" s="67">
        <v>26.215936274850201</v>
      </c>
      <c r="K10" s="66">
        <v>17484.5736</v>
      </c>
      <c r="L10" s="67">
        <v>19.757983423711</v>
      </c>
      <c r="M10" s="67">
        <v>0.69610657248169905</v>
      </c>
      <c r="N10" s="66">
        <v>4607599.4035999998</v>
      </c>
      <c r="O10" s="66">
        <v>34721395.604099996</v>
      </c>
      <c r="P10" s="66">
        <v>72599</v>
      </c>
      <c r="Q10" s="66">
        <v>74745</v>
      </c>
      <c r="R10" s="67">
        <v>-2.8710950565255202</v>
      </c>
      <c r="S10" s="66">
        <v>1.5581604305844401</v>
      </c>
      <c r="T10" s="66">
        <v>1.46386283631012</v>
      </c>
      <c r="U10" s="68">
        <v>6.0518539954805899</v>
      </c>
      <c r="V10" s="53"/>
      <c r="W10" s="53"/>
    </row>
    <row r="11" spans="1:23" ht="14.25" thickBot="1" x14ac:dyDescent="0.2">
      <c r="A11" s="49"/>
      <c r="B11" s="51" t="s">
        <v>9</v>
      </c>
      <c r="C11" s="52"/>
      <c r="D11" s="66">
        <v>53740.553699999997</v>
      </c>
      <c r="E11" s="66">
        <v>90395</v>
      </c>
      <c r="F11" s="67">
        <v>59.450803363017897</v>
      </c>
      <c r="G11" s="66">
        <v>49993.5049</v>
      </c>
      <c r="H11" s="67">
        <v>7.49507122474225</v>
      </c>
      <c r="I11" s="66">
        <v>11128.459800000001</v>
      </c>
      <c r="J11" s="67">
        <v>20.707750541840799</v>
      </c>
      <c r="K11" s="66">
        <v>9761.6129999999994</v>
      </c>
      <c r="L11" s="67">
        <v>19.525762435591901</v>
      </c>
      <c r="M11" s="67">
        <v>0.14002263765219899</v>
      </c>
      <c r="N11" s="66">
        <v>1941771.5776</v>
      </c>
      <c r="O11" s="66">
        <v>14740699.1918</v>
      </c>
      <c r="P11" s="66">
        <v>2708</v>
      </c>
      <c r="Q11" s="66">
        <v>2749</v>
      </c>
      <c r="R11" s="67">
        <v>-1.49145143688614</v>
      </c>
      <c r="S11" s="66">
        <v>19.8451084564254</v>
      </c>
      <c r="T11" s="66">
        <v>20.1399356129502</v>
      </c>
      <c r="U11" s="68">
        <v>-1.4856414474736499</v>
      </c>
      <c r="V11" s="53"/>
      <c r="W11" s="53"/>
    </row>
    <row r="12" spans="1:23" ht="14.25" thickBot="1" x14ac:dyDescent="0.2">
      <c r="A12" s="49"/>
      <c r="B12" s="51" t="s">
        <v>10</v>
      </c>
      <c r="C12" s="52"/>
      <c r="D12" s="66">
        <v>125277.8452</v>
      </c>
      <c r="E12" s="66">
        <v>421972</v>
      </c>
      <c r="F12" s="67">
        <v>29.6886630392538</v>
      </c>
      <c r="G12" s="66">
        <v>179271.21059999999</v>
      </c>
      <c r="H12" s="67">
        <v>-30.118257816907899</v>
      </c>
      <c r="I12" s="66">
        <v>29616.196</v>
      </c>
      <c r="J12" s="67">
        <v>23.6404098048775</v>
      </c>
      <c r="K12" s="66">
        <v>-667.62549999999999</v>
      </c>
      <c r="L12" s="67">
        <v>-0.37241088391467603</v>
      </c>
      <c r="M12" s="67">
        <v>-45.360492521630803</v>
      </c>
      <c r="N12" s="66">
        <v>6319760.3414000003</v>
      </c>
      <c r="O12" s="66">
        <v>43777150.361699998</v>
      </c>
      <c r="P12" s="66">
        <v>1585</v>
      </c>
      <c r="Q12" s="66">
        <v>1548</v>
      </c>
      <c r="R12" s="67">
        <v>2.3901808785529601</v>
      </c>
      <c r="S12" s="66">
        <v>79.039649968454299</v>
      </c>
      <c r="T12" s="66">
        <v>76.289836498707999</v>
      </c>
      <c r="U12" s="68">
        <v>3.47903042440565</v>
      </c>
      <c r="V12" s="53"/>
      <c r="W12" s="53"/>
    </row>
    <row r="13" spans="1:23" ht="14.25" thickBot="1" x14ac:dyDescent="0.2">
      <c r="A13" s="49"/>
      <c r="B13" s="51" t="s">
        <v>11</v>
      </c>
      <c r="C13" s="52"/>
      <c r="D13" s="66">
        <v>266252.93959999998</v>
      </c>
      <c r="E13" s="66">
        <v>338844</v>
      </c>
      <c r="F13" s="67">
        <v>78.576849405626206</v>
      </c>
      <c r="G13" s="66">
        <v>251363.54139999999</v>
      </c>
      <c r="H13" s="67">
        <v>5.9234517929974002</v>
      </c>
      <c r="I13" s="66">
        <v>63668.385399999999</v>
      </c>
      <c r="J13" s="67">
        <v>23.912744586276101</v>
      </c>
      <c r="K13" s="66">
        <v>63175.903299999998</v>
      </c>
      <c r="L13" s="67">
        <v>25.133280247459201</v>
      </c>
      <c r="M13" s="67">
        <v>7.7954105010800004E-3</v>
      </c>
      <c r="N13" s="66">
        <v>8477096.6111999992</v>
      </c>
      <c r="O13" s="66">
        <v>68876804.262999997</v>
      </c>
      <c r="P13" s="66">
        <v>9804</v>
      </c>
      <c r="Q13" s="66">
        <v>9838</v>
      </c>
      <c r="R13" s="67">
        <v>-0.34559869892254502</v>
      </c>
      <c r="S13" s="66">
        <v>27.157582578539401</v>
      </c>
      <c r="T13" s="66">
        <v>27.1655773836146</v>
      </c>
      <c r="U13" s="68">
        <v>-2.9438574114837999E-2</v>
      </c>
      <c r="V13" s="53"/>
      <c r="W13" s="53"/>
    </row>
    <row r="14" spans="1:23" ht="14.25" thickBot="1" x14ac:dyDescent="0.2">
      <c r="A14" s="49"/>
      <c r="B14" s="51" t="s">
        <v>12</v>
      </c>
      <c r="C14" s="52"/>
      <c r="D14" s="66">
        <v>152118.53769999999</v>
      </c>
      <c r="E14" s="66">
        <v>173854</v>
      </c>
      <c r="F14" s="67">
        <v>87.497864702566503</v>
      </c>
      <c r="G14" s="66">
        <v>137537.92389999999</v>
      </c>
      <c r="H14" s="67">
        <v>10.601158856084799</v>
      </c>
      <c r="I14" s="66">
        <v>14122.873</v>
      </c>
      <c r="J14" s="67">
        <v>9.2841235614901692</v>
      </c>
      <c r="K14" s="66">
        <v>17592.107599999999</v>
      </c>
      <c r="L14" s="67">
        <v>12.790732258537499</v>
      </c>
      <c r="M14" s="67">
        <v>-0.19720403483662199</v>
      </c>
      <c r="N14" s="66">
        <v>4533246.0884999996</v>
      </c>
      <c r="O14" s="66">
        <v>31897659.304299999</v>
      </c>
      <c r="P14" s="66">
        <v>2602</v>
      </c>
      <c r="Q14" s="66">
        <v>2761</v>
      </c>
      <c r="R14" s="67">
        <v>-5.7587830496196997</v>
      </c>
      <c r="S14" s="66">
        <v>58.462158993082198</v>
      </c>
      <c r="T14" s="66">
        <v>52.328431908728703</v>
      </c>
      <c r="U14" s="68">
        <v>10.4917902280676</v>
      </c>
      <c r="V14" s="53"/>
      <c r="W14" s="53"/>
    </row>
    <row r="15" spans="1:23" ht="14.25" thickBot="1" x14ac:dyDescent="0.2">
      <c r="A15" s="49"/>
      <c r="B15" s="51" t="s">
        <v>13</v>
      </c>
      <c r="C15" s="52"/>
      <c r="D15" s="66">
        <v>111636.9025</v>
      </c>
      <c r="E15" s="66">
        <v>103724</v>
      </c>
      <c r="F15" s="67">
        <v>107.628805773013</v>
      </c>
      <c r="G15" s="66">
        <v>77585.901700000002</v>
      </c>
      <c r="H15" s="67">
        <v>43.888129226962398</v>
      </c>
      <c r="I15" s="66">
        <v>20414.064600000002</v>
      </c>
      <c r="J15" s="67">
        <v>18.286125951944999</v>
      </c>
      <c r="K15" s="66">
        <v>11932.6059</v>
      </c>
      <c r="L15" s="67">
        <v>15.3798636589152</v>
      </c>
      <c r="M15" s="67">
        <v>0.71078009037405698</v>
      </c>
      <c r="N15" s="66">
        <v>3794081.852</v>
      </c>
      <c r="O15" s="66">
        <v>25045676.076400001</v>
      </c>
      <c r="P15" s="66">
        <v>4343</v>
      </c>
      <c r="Q15" s="66">
        <v>4242</v>
      </c>
      <c r="R15" s="67">
        <v>2.3809523809523698</v>
      </c>
      <c r="S15" s="66">
        <v>25.705020147363602</v>
      </c>
      <c r="T15" s="66">
        <v>25.316729867986801</v>
      </c>
      <c r="U15" s="68">
        <v>1.5105620503339701</v>
      </c>
      <c r="V15" s="53"/>
      <c r="W15" s="53"/>
    </row>
    <row r="16" spans="1:23" ht="14.25" thickBot="1" x14ac:dyDescent="0.2">
      <c r="A16" s="49"/>
      <c r="B16" s="51" t="s">
        <v>14</v>
      </c>
      <c r="C16" s="52"/>
      <c r="D16" s="66">
        <v>647145.95629999996</v>
      </c>
      <c r="E16" s="66">
        <v>927282</v>
      </c>
      <c r="F16" s="67">
        <v>69.789552293692793</v>
      </c>
      <c r="G16" s="66">
        <v>606519.42500000005</v>
      </c>
      <c r="H16" s="67">
        <v>6.6983067030376198</v>
      </c>
      <c r="I16" s="66">
        <v>14050.684499999999</v>
      </c>
      <c r="J16" s="67">
        <v>2.1711770525977698</v>
      </c>
      <c r="K16" s="66">
        <v>46337.708299999998</v>
      </c>
      <c r="L16" s="67">
        <v>7.6399380448532197</v>
      </c>
      <c r="M16" s="67">
        <v>-0.69677644804889904</v>
      </c>
      <c r="N16" s="66">
        <v>22394609.135699999</v>
      </c>
      <c r="O16" s="66">
        <v>181258038.49439999</v>
      </c>
      <c r="P16" s="66">
        <v>43387</v>
      </c>
      <c r="Q16" s="66">
        <v>39530</v>
      </c>
      <c r="R16" s="67">
        <v>9.75714647103465</v>
      </c>
      <c r="S16" s="66">
        <v>14.915664975684001</v>
      </c>
      <c r="T16" s="66">
        <v>15.891027219832999</v>
      </c>
      <c r="U16" s="68">
        <v>-6.53918042366295</v>
      </c>
      <c r="V16" s="53"/>
      <c r="W16" s="53"/>
    </row>
    <row r="17" spans="1:23" ht="12" thickBot="1" x14ac:dyDescent="0.2">
      <c r="A17" s="49"/>
      <c r="B17" s="51" t="s">
        <v>15</v>
      </c>
      <c r="C17" s="52"/>
      <c r="D17" s="66">
        <v>433704.37339999998</v>
      </c>
      <c r="E17" s="66">
        <v>966039</v>
      </c>
      <c r="F17" s="67">
        <v>44.8951205282603</v>
      </c>
      <c r="G17" s="66">
        <v>550164.86589999998</v>
      </c>
      <c r="H17" s="67">
        <v>-21.168289674311598</v>
      </c>
      <c r="I17" s="66">
        <v>60329.671900000001</v>
      </c>
      <c r="J17" s="67">
        <v>13.910321315657701</v>
      </c>
      <c r="K17" s="66">
        <v>52351.396999999997</v>
      </c>
      <c r="L17" s="67">
        <v>9.5155834632151102</v>
      </c>
      <c r="M17" s="67">
        <v>0.15239851001492899</v>
      </c>
      <c r="N17" s="66">
        <v>17871067.225200001</v>
      </c>
      <c r="O17" s="66">
        <v>186535991.10510001</v>
      </c>
      <c r="P17" s="66">
        <v>11451</v>
      </c>
      <c r="Q17" s="66">
        <v>11376</v>
      </c>
      <c r="R17" s="67">
        <v>0.65928270042194803</v>
      </c>
      <c r="S17" s="66">
        <v>37.874803370884599</v>
      </c>
      <c r="T17" s="66">
        <v>41.551294189521798</v>
      </c>
      <c r="U17" s="68">
        <v>-9.7069568457835995</v>
      </c>
      <c r="V17" s="35"/>
      <c r="W17" s="35"/>
    </row>
    <row r="18" spans="1:23" ht="12" thickBot="1" x14ac:dyDescent="0.2">
      <c r="A18" s="49"/>
      <c r="B18" s="51" t="s">
        <v>16</v>
      </c>
      <c r="C18" s="52"/>
      <c r="D18" s="66">
        <v>1367222.9097</v>
      </c>
      <c r="E18" s="66">
        <v>1337846</v>
      </c>
      <c r="F18" s="67">
        <v>102.195836419139</v>
      </c>
      <c r="G18" s="66">
        <v>1129239.2526</v>
      </c>
      <c r="H18" s="67">
        <v>21.074688694362901</v>
      </c>
      <c r="I18" s="66">
        <v>203727.08840000001</v>
      </c>
      <c r="J18" s="67">
        <v>14.900795397343201</v>
      </c>
      <c r="K18" s="66">
        <v>144850.0569</v>
      </c>
      <c r="L18" s="67">
        <v>12.8272247503345</v>
      </c>
      <c r="M18" s="67">
        <v>0.40646881858422002</v>
      </c>
      <c r="N18" s="66">
        <v>42426407.053300001</v>
      </c>
      <c r="O18" s="66">
        <v>452610716.58310002</v>
      </c>
      <c r="P18" s="66">
        <v>72736</v>
      </c>
      <c r="Q18" s="66">
        <v>76352</v>
      </c>
      <c r="R18" s="67">
        <v>-4.7359597652975696</v>
      </c>
      <c r="S18" s="66">
        <v>18.797059361251701</v>
      </c>
      <c r="T18" s="66">
        <v>19.3933562630972</v>
      </c>
      <c r="U18" s="68">
        <v>-3.17228823075801</v>
      </c>
      <c r="V18" s="35"/>
      <c r="W18" s="35"/>
    </row>
    <row r="19" spans="1:23" ht="12" thickBot="1" x14ac:dyDescent="0.2">
      <c r="A19" s="49"/>
      <c r="B19" s="51" t="s">
        <v>17</v>
      </c>
      <c r="C19" s="52"/>
      <c r="D19" s="66">
        <v>661446.23540000001</v>
      </c>
      <c r="E19" s="66">
        <v>476127</v>
      </c>
      <c r="F19" s="67">
        <v>138.92222776696099</v>
      </c>
      <c r="G19" s="66">
        <v>321422.7022</v>
      </c>
      <c r="H19" s="67">
        <v>105.78703087015499</v>
      </c>
      <c r="I19" s="66">
        <v>48325.333700000003</v>
      </c>
      <c r="J19" s="67">
        <v>7.3060108461840398</v>
      </c>
      <c r="K19" s="66">
        <v>43119.149400000002</v>
      </c>
      <c r="L19" s="67">
        <v>13.415091437184699</v>
      </c>
      <c r="M19" s="67">
        <v>0.120739494457653</v>
      </c>
      <c r="N19" s="66">
        <v>13963904.6566</v>
      </c>
      <c r="O19" s="66">
        <v>144361187.66350001</v>
      </c>
      <c r="P19" s="66">
        <v>9701</v>
      </c>
      <c r="Q19" s="66">
        <v>8783</v>
      </c>
      <c r="R19" s="67">
        <v>10.4520095639303</v>
      </c>
      <c r="S19" s="66">
        <v>68.183304339758806</v>
      </c>
      <c r="T19" s="66">
        <v>47.183600352954599</v>
      </c>
      <c r="U19" s="68">
        <v>30.7988945243285</v>
      </c>
      <c r="V19" s="35"/>
      <c r="W19" s="35"/>
    </row>
    <row r="20" spans="1:23" ht="12" thickBot="1" x14ac:dyDescent="0.2">
      <c r="A20" s="49"/>
      <c r="B20" s="51" t="s">
        <v>18</v>
      </c>
      <c r="C20" s="52"/>
      <c r="D20" s="66">
        <v>703147.68700000003</v>
      </c>
      <c r="E20" s="66">
        <v>660035</v>
      </c>
      <c r="F20" s="67">
        <v>106.531878915512</v>
      </c>
      <c r="G20" s="66">
        <v>606228.35430000001</v>
      </c>
      <c r="H20" s="67">
        <v>15.987264866868699</v>
      </c>
      <c r="I20" s="66">
        <v>62753.4136</v>
      </c>
      <c r="J20" s="67">
        <v>8.924641972121</v>
      </c>
      <c r="K20" s="66">
        <v>46312.876300000004</v>
      </c>
      <c r="L20" s="67">
        <v>7.6395100907935198</v>
      </c>
      <c r="M20" s="67">
        <v>0.354988474339263</v>
      </c>
      <c r="N20" s="66">
        <v>21570108.254099999</v>
      </c>
      <c r="O20" s="66">
        <v>205128454.3493</v>
      </c>
      <c r="P20" s="66">
        <v>32303</v>
      </c>
      <c r="Q20" s="66">
        <v>34691</v>
      </c>
      <c r="R20" s="67">
        <v>-6.8836297598800797</v>
      </c>
      <c r="S20" s="66">
        <v>21.767256508683399</v>
      </c>
      <c r="T20" s="66">
        <v>22.581398944971301</v>
      </c>
      <c r="U20" s="68">
        <v>-3.7402161175577402</v>
      </c>
      <c r="V20" s="35"/>
      <c r="W20" s="35"/>
    </row>
    <row r="21" spans="1:23" ht="12" thickBot="1" x14ac:dyDescent="0.2">
      <c r="A21" s="49"/>
      <c r="B21" s="51" t="s">
        <v>19</v>
      </c>
      <c r="C21" s="52"/>
      <c r="D21" s="66">
        <v>290712.44209999999</v>
      </c>
      <c r="E21" s="66">
        <v>285376</v>
      </c>
      <c r="F21" s="67">
        <v>101.869968778033</v>
      </c>
      <c r="G21" s="66">
        <v>252660.43710000001</v>
      </c>
      <c r="H21" s="67">
        <v>15.060531611816799</v>
      </c>
      <c r="I21" s="66">
        <v>27351.872899999998</v>
      </c>
      <c r="J21" s="67">
        <v>9.4085663146785592</v>
      </c>
      <c r="K21" s="66">
        <v>24484.603299999999</v>
      </c>
      <c r="L21" s="67">
        <v>9.6907151673727601</v>
      </c>
      <c r="M21" s="67">
        <v>0.117105005332065</v>
      </c>
      <c r="N21" s="66">
        <v>7909554.3463000003</v>
      </c>
      <c r="O21" s="66">
        <v>83024131.503900006</v>
      </c>
      <c r="P21" s="66">
        <v>27033</v>
      </c>
      <c r="Q21" s="66">
        <v>28455</v>
      </c>
      <c r="R21" s="67">
        <v>-4.9973642593568801</v>
      </c>
      <c r="S21" s="66">
        <v>10.753983727296299</v>
      </c>
      <c r="T21" s="66">
        <v>10.8173540783694</v>
      </c>
      <c r="U21" s="68">
        <v>-0.58927326542477698</v>
      </c>
      <c r="V21" s="35"/>
      <c r="W21" s="35"/>
    </row>
    <row r="22" spans="1:23" ht="12" thickBot="1" x14ac:dyDescent="0.2">
      <c r="A22" s="49"/>
      <c r="B22" s="51" t="s">
        <v>20</v>
      </c>
      <c r="C22" s="52"/>
      <c r="D22" s="66">
        <v>960940.66760000004</v>
      </c>
      <c r="E22" s="66">
        <v>1155032</v>
      </c>
      <c r="F22" s="67">
        <v>83.196021201144205</v>
      </c>
      <c r="G22" s="66">
        <v>851360.62419999996</v>
      </c>
      <c r="H22" s="67">
        <v>12.8711664933963</v>
      </c>
      <c r="I22" s="66">
        <v>134246.38639999999</v>
      </c>
      <c r="J22" s="67">
        <v>13.970309606657301</v>
      </c>
      <c r="K22" s="66">
        <v>91560.143800000005</v>
      </c>
      <c r="L22" s="67">
        <v>10.754566419610599</v>
      </c>
      <c r="M22" s="67">
        <v>0.46620986849083501</v>
      </c>
      <c r="N22" s="66">
        <v>32527405.648699999</v>
      </c>
      <c r="O22" s="66">
        <v>248495114.00240001</v>
      </c>
      <c r="P22" s="66">
        <v>60277</v>
      </c>
      <c r="Q22" s="66">
        <v>59715</v>
      </c>
      <c r="R22" s="67">
        <v>0.94113706773841799</v>
      </c>
      <c r="S22" s="66">
        <v>15.942078530782901</v>
      </c>
      <c r="T22" s="66">
        <v>16.243745822657601</v>
      </c>
      <c r="U22" s="68">
        <v>-1.8922707681576301</v>
      </c>
      <c r="V22" s="35"/>
      <c r="W22" s="35"/>
    </row>
    <row r="23" spans="1:23" ht="12" thickBot="1" x14ac:dyDescent="0.2">
      <c r="A23" s="49"/>
      <c r="B23" s="51" t="s">
        <v>21</v>
      </c>
      <c r="C23" s="52"/>
      <c r="D23" s="66">
        <v>2160746.2209000001</v>
      </c>
      <c r="E23" s="66">
        <v>2822720</v>
      </c>
      <c r="F23" s="67">
        <v>76.548372523665094</v>
      </c>
      <c r="G23" s="66">
        <v>1982277.3555999999</v>
      </c>
      <c r="H23" s="67">
        <v>9.0032237313219401</v>
      </c>
      <c r="I23" s="66">
        <v>203714.18969999999</v>
      </c>
      <c r="J23" s="67">
        <v>9.4279553854847595</v>
      </c>
      <c r="K23" s="66">
        <v>219513.85579999999</v>
      </c>
      <c r="L23" s="67">
        <v>11.073821490209999</v>
      </c>
      <c r="M23" s="67">
        <v>-7.1975712159123004E-2</v>
      </c>
      <c r="N23" s="66">
        <v>68180101.622600004</v>
      </c>
      <c r="O23" s="66">
        <v>507491377.50379997</v>
      </c>
      <c r="P23" s="66">
        <v>74845</v>
      </c>
      <c r="Q23" s="66">
        <v>76108</v>
      </c>
      <c r="R23" s="67">
        <v>-1.65948389131234</v>
      </c>
      <c r="S23" s="66">
        <v>28.869613479858401</v>
      </c>
      <c r="T23" s="66">
        <v>29.0139727072056</v>
      </c>
      <c r="U23" s="68">
        <v>-0.50003865638135303</v>
      </c>
      <c r="V23" s="35"/>
      <c r="W23" s="35"/>
    </row>
    <row r="24" spans="1:23" ht="12" thickBot="1" x14ac:dyDescent="0.2">
      <c r="A24" s="49"/>
      <c r="B24" s="51" t="s">
        <v>22</v>
      </c>
      <c r="C24" s="52"/>
      <c r="D24" s="66">
        <v>205366.61290000001</v>
      </c>
      <c r="E24" s="66">
        <v>243510</v>
      </c>
      <c r="F24" s="67">
        <v>84.336007925752497</v>
      </c>
      <c r="G24" s="66">
        <v>215157.7401</v>
      </c>
      <c r="H24" s="67">
        <v>-4.5506739359919504</v>
      </c>
      <c r="I24" s="66">
        <v>41520.222300000001</v>
      </c>
      <c r="J24" s="67">
        <v>20.2176106981019</v>
      </c>
      <c r="K24" s="66">
        <v>35419.456299999998</v>
      </c>
      <c r="L24" s="67">
        <v>16.462087900503999</v>
      </c>
      <c r="M24" s="67">
        <v>0.17224335541254501</v>
      </c>
      <c r="N24" s="66">
        <v>6509204.5405999999</v>
      </c>
      <c r="O24" s="66">
        <v>56463108.425999999</v>
      </c>
      <c r="P24" s="66">
        <v>22889</v>
      </c>
      <c r="Q24" s="66">
        <v>23865</v>
      </c>
      <c r="R24" s="67">
        <v>-4.08967106641526</v>
      </c>
      <c r="S24" s="66">
        <v>8.9722841932806201</v>
      </c>
      <c r="T24" s="66">
        <v>8.8976416802849396</v>
      </c>
      <c r="U24" s="68">
        <v>0.831923191327119</v>
      </c>
      <c r="V24" s="35"/>
      <c r="W24" s="35"/>
    </row>
    <row r="25" spans="1:23" ht="12" thickBot="1" x14ac:dyDescent="0.2">
      <c r="A25" s="49"/>
      <c r="B25" s="51" t="s">
        <v>23</v>
      </c>
      <c r="C25" s="52"/>
      <c r="D25" s="66">
        <v>255917.02530000001</v>
      </c>
      <c r="E25" s="66">
        <v>200079</v>
      </c>
      <c r="F25" s="67">
        <v>127.90798899434699</v>
      </c>
      <c r="G25" s="66">
        <v>147637.878</v>
      </c>
      <c r="H25" s="67">
        <v>73.341034676751406</v>
      </c>
      <c r="I25" s="66">
        <v>19537.109499999999</v>
      </c>
      <c r="J25" s="67">
        <v>7.6341577810610799</v>
      </c>
      <c r="K25" s="66">
        <v>13286.4162</v>
      </c>
      <c r="L25" s="67">
        <v>8.9993275302967994</v>
      </c>
      <c r="M25" s="67">
        <v>0.470457436069179</v>
      </c>
      <c r="N25" s="66">
        <v>5472738.2813999997</v>
      </c>
      <c r="O25" s="66">
        <v>55600754.1074</v>
      </c>
      <c r="P25" s="66">
        <v>15052</v>
      </c>
      <c r="Q25" s="66">
        <v>15121</v>
      </c>
      <c r="R25" s="67">
        <v>-0.45631902651941397</v>
      </c>
      <c r="S25" s="66">
        <v>17.002194080520901</v>
      </c>
      <c r="T25" s="66">
        <v>11.811199854507</v>
      </c>
      <c r="U25" s="68">
        <v>30.531319672212899</v>
      </c>
      <c r="V25" s="35"/>
      <c r="W25" s="35"/>
    </row>
    <row r="26" spans="1:23" ht="12" thickBot="1" x14ac:dyDescent="0.2">
      <c r="A26" s="49"/>
      <c r="B26" s="51" t="s">
        <v>24</v>
      </c>
      <c r="C26" s="52"/>
      <c r="D26" s="66">
        <v>460174.81270000001</v>
      </c>
      <c r="E26" s="66">
        <v>634222</v>
      </c>
      <c r="F26" s="67">
        <v>72.557371503984399</v>
      </c>
      <c r="G26" s="66">
        <v>460184.24200000003</v>
      </c>
      <c r="H26" s="67">
        <v>-2.0490271372849999E-3</v>
      </c>
      <c r="I26" s="66">
        <v>95232.366999999998</v>
      </c>
      <c r="J26" s="67">
        <v>20.694823873831702</v>
      </c>
      <c r="K26" s="66">
        <v>96583.772500000006</v>
      </c>
      <c r="L26" s="67">
        <v>20.9880660146551</v>
      </c>
      <c r="M26" s="67">
        <v>-1.399205544596E-2</v>
      </c>
      <c r="N26" s="66">
        <v>14239902.2476</v>
      </c>
      <c r="O26" s="66">
        <v>116816009.65800001</v>
      </c>
      <c r="P26" s="66">
        <v>31540</v>
      </c>
      <c r="Q26" s="66">
        <v>33450</v>
      </c>
      <c r="R26" s="67">
        <v>-5.7100149476831099</v>
      </c>
      <c r="S26" s="66">
        <v>14.590196978440099</v>
      </c>
      <c r="T26" s="66">
        <v>14.237917094170401</v>
      </c>
      <c r="U26" s="68">
        <v>2.4144971091907501</v>
      </c>
      <c r="V26" s="35"/>
      <c r="W26" s="35"/>
    </row>
    <row r="27" spans="1:23" ht="12" thickBot="1" x14ac:dyDescent="0.2">
      <c r="A27" s="49"/>
      <c r="B27" s="51" t="s">
        <v>25</v>
      </c>
      <c r="C27" s="52"/>
      <c r="D27" s="66">
        <v>204510.0575</v>
      </c>
      <c r="E27" s="66">
        <v>193161</v>
      </c>
      <c r="F27" s="67">
        <v>105.875439400293</v>
      </c>
      <c r="G27" s="66">
        <v>181924.4994</v>
      </c>
      <c r="H27" s="67">
        <v>12.4147974431639</v>
      </c>
      <c r="I27" s="66">
        <v>67418.275800000003</v>
      </c>
      <c r="J27" s="67">
        <v>32.965750743089998</v>
      </c>
      <c r="K27" s="66">
        <v>52260.067199999998</v>
      </c>
      <c r="L27" s="67">
        <v>28.726239386315399</v>
      </c>
      <c r="M27" s="67">
        <v>0.29005336985100599</v>
      </c>
      <c r="N27" s="66">
        <v>5892082.7443000004</v>
      </c>
      <c r="O27" s="66">
        <v>49202064.998499997</v>
      </c>
      <c r="P27" s="66">
        <v>29265</v>
      </c>
      <c r="Q27" s="66">
        <v>32029</v>
      </c>
      <c r="R27" s="67">
        <v>-8.6296793530862601</v>
      </c>
      <c r="S27" s="66">
        <v>6.9882131385614201</v>
      </c>
      <c r="T27" s="66">
        <v>7.1298879296887199</v>
      </c>
      <c r="U27" s="68">
        <v>-2.0273392971591999</v>
      </c>
      <c r="V27" s="35"/>
      <c r="W27" s="35"/>
    </row>
    <row r="28" spans="1:23" ht="12" thickBot="1" x14ac:dyDescent="0.2">
      <c r="A28" s="49"/>
      <c r="B28" s="51" t="s">
        <v>26</v>
      </c>
      <c r="C28" s="52"/>
      <c r="D28" s="66">
        <v>671617.3909</v>
      </c>
      <c r="E28" s="66">
        <v>737786</v>
      </c>
      <c r="F28" s="67">
        <v>91.031463174958603</v>
      </c>
      <c r="G28" s="66">
        <v>611325.68400000001</v>
      </c>
      <c r="H28" s="67">
        <v>9.8624527772989801</v>
      </c>
      <c r="I28" s="66">
        <v>46661.484400000001</v>
      </c>
      <c r="J28" s="67">
        <v>6.94762896736062</v>
      </c>
      <c r="K28" s="66">
        <v>34918.803999999996</v>
      </c>
      <c r="L28" s="67">
        <v>5.7119805226439704</v>
      </c>
      <c r="M28" s="67">
        <v>0.336285297743875</v>
      </c>
      <c r="N28" s="66">
        <v>18779307.097100001</v>
      </c>
      <c r="O28" s="66">
        <v>166729363.14649999</v>
      </c>
      <c r="P28" s="66">
        <v>39527</v>
      </c>
      <c r="Q28" s="66">
        <v>40924</v>
      </c>
      <c r="R28" s="67">
        <v>-3.4136448050044002</v>
      </c>
      <c r="S28" s="66">
        <v>16.991357575834201</v>
      </c>
      <c r="T28" s="66">
        <v>16.2526592268595</v>
      </c>
      <c r="U28" s="68">
        <v>4.3474945758618997</v>
      </c>
      <c r="V28" s="35"/>
      <c r="W28" s="35"/>
    </row>
    <row r="29" spans="1:23" ht="12" thickBot="1" x14ac:dyDescent="0.2">
      <c r="A29" s="49"/>
      <c r="B29" s="51" t="s">
        <v>27</v>
      </c>
      <c r="C29" s="52"/>
      <c r="D29" s="66">
        <v>484695.51459999999</v>
      </c>
      <c r="E29" s="66">
        <v>556199</v>
      </c>
      <c r="F29" s="67">
        <v>87.144262143585294</v>
      </c>
      <c r="G29" s="66">
        <v>413824.0515</v>
      </c>
      <c r="H29" s="67">
        <v>17.125989377154401</v>
      </c>
      <c r="I29" s="66">
        <v>63089.938600000001</v>
      </c>
      <c r="J29" s="67">
        <v>13.0164065273155</v>
      </c>
      <c r="K29" s="66">
        <v>63734.159699999997</v>
      </c>
      <c r="L29" s="67">
        <v>15.4012700491866</v>
      </c>
      <c r="M29" s="67">
        <v>-1.010794059312E-2</v>
      </c>
      <c r="N29" s="66">
        <v>13383551.854900001</v>
      </c>
      <c r="O29" s="66">
        <v>121613693.2313</v>
      </c>
      <c r="P29" s="66">
        <v>79279</v>
      </c>
      <c r="Q29" s="66">
        <v>83797</v>
      </c>
      <c r="R29" s="67">
        <v>-5.3916011313054097</v>
      </c>
      <c r="S29" s="66">
        <v>6.11379450548064</v>
      </c>
      <c r="T29" s="66">
        <v>5.4028968650428997</v>
      </c>
      <c r="U29" s="68">
        <v>11.6277647179745</v>
      </c>
      <c r="V29" s="35"/>
      <c r="W29" s="35"/>
    </row>
    <row r="30" spans="1:23" ht="12" thickBot="1" x14ac:dyDescent="0.2">
      <c r="A30" s="49"/>
      <c r="B30" s="51" t="s">
        <v>28</v>
      </c>
      <c r="C30" s="52"/>
      <c r="D30" s="66">
        <v>751161.12179999996</v>
      </c>
      <c r="E30" s="66">
        <v>1293504</v>
      </c>
      <c r="F30" s="67">
        <v>58.071805096853197</v>
      </c>
      <c r="G30" s="66">
        <v>948200.14099999995</v>
      </c>
      <c r="H30" s="67">
        <v>-20.780319542264198</v>
      </c>
      <c r="I30" s="66">
        <v>90554.934999999998</v>
      </c>
      <c r="J30" s="67">
        <v>12.0553277282248</v>
      </c>
      <c r="K30" s="66">
        <v>131724.1311</v>
      </c>
      <c r="L30" s="67">
        <v>13.892017666341999</v>
      </c>
      <c r="M30" s="67">
        <v>-0.31254103372104203</v>
      </c>
      <c r="N30" s="66">
        <v>28070194.405699998</v>
      </c>
      <c r="O30" s="66">
        <v>217585951.542</v>
      </c>
      <c r="P30" s="66">
        <v>49445</v>
      </c>
      <c r="Q30" s="66">
        <v>52172</v>
      </c>
      <c r="R30" s="67">
        <v>-5.2269416545273302</v>
      </c>
      <c r="S30" s="66">
        <v>15.1918519931237</v>
      </c>
      <c r="T30" s="66">
        <v>15.414551884152401</v>
      </c>
      <c r="U30" s="68">
        <v>-1.46591667118364</v>
      </c>
      <c r="V30" s="35"/>
      <c r="W30" s="35"/>
    </row>
    <row r="31" spans="1:23" ht="12" thickBot="1" x14ac:dyDescent="0.2">
      <c r="A31" s="49"/>
      <c r="B31" s="51" t="s">
        <v>29</v>
      </c>
      <c r="C31" s="52"/>
      <c r="D31" s="66">
        <v>548968.57270000002</v>
      </c>
      <c r="E31" s="66">
        <v>748479</v>
      </c>
      <c r="F31" s="67">
        <v>73.344552445693196</v>
      </c>
      <c r="G31" s="66">
        <v>520600.48460000003</v>
      </c>
      <c r="H31" s="67">
        <v>5.4491090460271803</v>
      </c>
      <c r="I31" s="66">
        <v>38975.904900000001</v>
      </c>
      <c r="J31" s="67">
        <v>7.0998426573499902</v>
      </c>
      <c r="K31" s="66">
        <v>17377.593499999999</v>
      </c>
      <c r="L31" s="67">
        <v>3.33799026586615</v>
      </c>
      <c r="M31" s="67">
        <v>1.24288276164361</v>
      </c>
      <c r="N31" s="66">
        <v>20684989.381700002</v>
      </c>
      <c r="O31" s="66">
        <v>190598735.25479999</v>
      </c>
      <c r="P31" s="66">
        <v>22126</v>
      </c>
      <c r="Q31" s="66">
        <v>23647</v>
      </c>
      <c r="R31" s="67">
        <v>-6.4321055525013797</v>
      </c>
      <c r="S31" s="66">
        <v>24.8110174771762</v>
      </c>
      <c r="T31" s="66">
        <v>23.994289854949901</v>
      </c>
      <c r="U31" s="68">
        <v>3.29179415143936</v>
      </c>
      <c r="V31" s="35"/>
      <c r="W31" s="35"/>
    </row>
    <row r="32" spans="1:23" ht="12" thickBot="1" x14ac:dyDescent="0.2">
      <c r="A32" s="49"/>
      <c r="B32" s="51" t="s">
        <v>30</v>
      </c>
      <c r="C32" s="52"/>
      <c r="D32" s="66">
        <v>111751.8124</v>
      </c>
      <c r="E32" s="66">
        <v>114422</v>
      </c>
      <c r="F32" s="67">
        <v>97.666368705318902</v>
      </c>
      <c r="G32" s="66">
        <v>103833.10159999999</v>
      </c>
      <c r="H32" s="67">
        <v>7.6263837619967596</v>
      </c>
      <c r="I32" s="66">
        <v>31930.411400000001</v>
      </c>
      <c r="J32" s="67">
        <v>28.572611677839799</v>
      </c>
      <c r="K32" s="66">
        <v>27960.849900000001</v>
      </c>
      <c r="L32" s="67">
        <v>26.928647482490302</v>
      </c>
      <c r="M32" s="67">
        <v>0.141968556542339</v>
      </c>
      <c r="N32" s="66">
        <v>3896576.9893</v>
      </c>
      <c r="O32" s="66">
        <v>29236488.943300001</v>
      </c>
      <c r="P32" s="66">
        <v>24042</v>
      </c>
      <c r="Q32" s="66">
        <v>25742</v>
      </c>
      <c r="R32" s="67">
        <v>-6.6039934737005597</v>
      </c>
      <c r="S32" s="66">
        <v>4.6481911820980004</v>
      </c>
      <c r="T32" s="66">
        <v>4.6384177025872102</v>
      </c>
      <c r="U32" s="68">
        <v>0.21026414637215199</v>
      </c>
      <c r="V32" s="35"/>
      <c r="W32" s="35"/>
    </row>
    <row r="33" spans="1:23" ht="12" thickBot="1" x14ac:dyDescent="0.2">
      <c r="A33" s="49"/>
      <c r="B33" s="51" t="s">
        <v>31</v>
      </c>
      <c r="C33" s="52"/>
      <c r="D33" s="66">
        <v>3.5398000000000001</v>
      </c>
      <c r="E33" s="69"/>
      <c r="F33" s="69"/>
      <c r="G33" s="66">
        <v>87.692499999999995</v>
      </c>
      <c r="H33" s="67">
        <v>-95.963394817116594</v>
      </c>
      <c r="I33" s="66">
        <v>5.9799999999999999E-2</v>
      </c>
      <c r="J33" s="67">
        <v>1.6893609808463801</v>
      </c>
      <c r="K33" s="66">
        <v>18.399699999999999</v>
      </c>
      <c r="L33" s="67">
        <v>20.982068021780702</v>
      </c>
      <c r="M33" s="67">
        <v>-0.99674994701000597</v>
      </c>
      <c r="N33" s="66">
        <v>20.884899999999998</v>
      </c>
      <c r="O33" s="66">
        <v>4834.1475</v>
      </c>
      <c r="P33" s="66">
        <v>1</v>
      </c>
      <c r="Q33" s="66">
        <v>1</v>
      </c>
      <c r="R33" s="67">
        <v>0</v>
      </c>
      <c r="S33" s="66">
        <v>3.5398000000000001</v>
      </c>
      <c r="T33" s="66">
        <v>3.5398000000000001</v>
      </c>
      <c r="U33" s="68">
        <v>0</v>
      </c>
      <c r="V33" s="35"/>
      <c r="W33" s="35"/>
    </row>
    <row r="34" spans="1:23" ht="12" thickBot="1" x14ac:dyDescent="0.2">
      <c r="A34" s="49"/>
      <c r="B34" s="51" t="s">
        <v>36</v>
      </c>
      <c r="C34" s="52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6">
        <v>3</v>
      </c>
      <c r="O34" s="66">
        <v>8</v>
      </c>
      <c r="P34" s="69"/>
      <c r="Q34" s="69"/>
      <c r="R34" s="69"/>
      <c r="S34" s="69"/>
      <c r="T34" s="69"/>
      <c r="U34" s="70"/>
      <c r="V34" s="35"/>
      <c r="W34" s="35"/>
    </row>
    <row r="35" spans="1:23" ht="12" thickBot="1" x14ac:dyDescent="0.2">
      <c r="A35" s="49"/>
      <c r="B35" s="51" t="s">
        <v>32</v>
      </c>
      <c r="C35" s="52"/>
      <c r="D35" s="66">
        <v>105225.7062</v>
      </c>
      <c r="E35" s="66">
        <v>82473</v>
      </c>
      <c r="F35" s="67">
        <v>127.588066639991</v>
      </c>
      <c r="G35" s="66">
        <v>93085.899000000005</v>
      </c>
      <c r="H35" s="67">
        <v>13.041510401054399</v>
      </c>
      <c r="I35" s="66">
        <v>15767.8992</v>
      </c>
      <c r="J35" s="67">
        <v>14.984835711181001</v>
      </c>
      <c r="K35" s="66">
        <v>6772.9092000000001</v>
      </c>
      <c r="L35" s="67">
        <v>7.2759776429725402</v>
      </c>
      <c r="M35" s="67">
        <v>1.3280836542146499</v>
      </c>
      <c r="N35" s="66">
        <v>2911782.4079999998</v>
      </c>
      <c r="O35" s="66">
        <v>30248007.575300001</v>
      </c>
      <c r="P35" s="66">
        <v>7796</v>
      </c>
      <c r="Q35" s="66">
        <v>8091</v>
      </c>
      <c r="R35" s="67">
        <v>-3.6460264491410199</v>
      </c>
      <c r="S35" s="66">
        <v>13.497396895844</v>
      </c>
      <c r="T35" s="66">
        <v>13.033326412062801</v>
      </c>
      <c r="U35" s="68">
        <v>3.4382221058056701</v>
      </c>
      <c r="V35" s="35"/>
      <c r="W35" s="35"/>
    </row>
    <row r="36" spans="1:23" ht="12" thickBot="1" x14ac:dyDescent="0.2">
      <c r="A36" s="49"/>
      <c r="B36" s="51" t="s">
        <v>37</v>
      </c>
      <c r="C36" s="52"/>
      <c r="D36" s="69"/>
      <c r="E36" s="66">
        <v>341158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35"/>
      <c r="W36" s="35"/>
    </row>
    <row r="37" spans="1:23" ht="12" thickBot="1" x14ac:dyDescent="0.2">
      <c r="A37" s="49"/>
      <c r="B37" s="51" t="s">
        <v>38</v>
      </c>
      <c r="C37" s="52"/>
      <c r="D37" s="69"/>
      <c r="E37" s="66">
        <v>671456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35"/>
      <c r="W37" s="35"/>
    </row>
    <row r="38" spans="1:23" ht="12" thickBot="1" x14ac:dyDescent="0.2">
      <c r="A38" s="49"/>
      <c r="B38" s="51" t="s">
        <v>39</v>
      </c>
      <c r="C38" s="52"/>
      <c r="D38" s="69"/>
      <c r="E38" s="66">
        <v>277306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35"/>
      <c r="W38" s="35"/>
    </row>
    <row r="39" spans="1:23" ht="12" customHeight="1" thickBot="1" x14ac:dyDescent="0.2">
      <c r="A39" s="49"/>
      <c r="B39" s="51" t="s">
        <v>33</v>
      </c>
      <c r="C39" s="52"/>
      <c r="D39" s="66">
        <v>192978.21299999999</v>
      </c>
      <c r="E39" s="66">
        <v>223513</v>
      </c>
      <c r="F39" s="67">
        <v>86.338697525423598</v>
      </c>
      <c r="G39" s="66">
        <v>267989.74320000003</v>
      </c>
      <c r="H39" s="67">
        <v>-27.990448180704899</v>
      </c>
      <c r="I39" s="66">
        <v>8395.1733000000004</v>
      </c>
      <c r="J39" s="67">
        <v>4.3503218158621904</v>
      </c>
      <c r="K39" s="66">
        <v>12396.188</v>
      </c>
      <c r="L39" s="67">
        <v>4.6256203136657996</v>
      </c>
      <c r="M39" s="67">
        <v>-0.32276169899972501</v>
      </c>
      <c r="N39" s="66">
        <v>5504116.3738000002</v>
      </c>
      <c r="O39" s="66">
        <v>51036388.931500003</v>
      </c>
      <c r="P39" s="66">
        <v>306</v>
      </c>
      <c r="Q39" s="66">
        <v>298</v>
      </c>
      <c r="R39" s="67">
        <v>2.6845637583892601</v>
      </c>
      <c r="S39" s="66">
        <v>630.64775490196098</v>
      </c>
      <c r="T39" s="66">
        <v>565.50507785234902</v>
      </c>
      <c r="U39" s="68">
        <v>10.3294868717544</v>
      </c>
      <c r="V39" s="35"/>
      <c r="W39" s="35"/>
    </row>
    <row r="40" spans="1:23" ht="12" thickBot="1" x14ac:dyDescent="0.2">
      <c r="A40" s="49"/>
      <c r="B40" s="51" t="s">
        <v>34</v>
      </c>
      <c r="C40" s="52"/>
      <c r="D40" s="66">
        <v>327827.53210000001</v>
      </c>
      <c r="E40" s="66">
        <v>677735</v>
      </c>
      <c r="F40" s="67">
        <v>48.371049466236798</v>
      </c>
      <c r="G40" s="66">
        <v>426756.47730000003</v>
      </c>
      <c r="H40" s="67">
        <v>-23.181591952839899</v>
      </c>
      <c r="I40" s="66">
        <v>19332.456900000001</v>
      </c>
      <c r="J40" s="67">
        <v>5.8971425542449101</v>
      </c>
      <c r="K40" s="66">
        <v>25541.978299999999</v>
      </c>
      <c r="L40" s="67">
        <v>5.9851413296873197</v>
      </c>
      <c r="M40" s="67">
        <v>-0.243110432835972</v>
      </c>
      <c r="N40" s="66">
        <v>13671594.6461</v>
      </c>
      <c r="O40" s="66">
        <v>99725903.393999994</v>
      </c>
      <c r="P40" s="66">
        <v>1796</v>
      </c>
      <c r="Q40" s="66">
        <v>1718</v>
      </c>
      <c r="R40" s="67">
        <v>4.5401629802095398</v>
      </c>
      <c r="S40" s="66">
        <v>182.53203346325199</v>
      </c>
      <c r="T40" s="66">
        <v>198.204487485448</v>
      </c>
      <c r="U40" s="68">
        <v>-8.5861389504280101</v>
      </c>
      <c r="V40" s="35"/>
      <c r="W40" s="35"/>
    </row>
    <row r="41" spans="1:23" ht="12" thickBot="1" x14ac:dyDescent="0.2">
      <c r="A41" s="49"/>
      <c r="B41" s="51" t="s">
        <v>40</v>
      </c>
      <c r="C41" s="52"/>
      <c r="D41" s="69"/>
      <c r="E41" s="66">
        <v>76265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35"/>
      <c r="W41" s="35"/>
    </row>
    <row r="42" spans="1:23" ht="12" thickBot="1" x14ac:dyDescent="0.2">
      <c r="A42" s="49"/>
      <c r="B42" s="51" t="s">
        <v>41</v>
      </c>
      <c r="C42" s="52"/>
      <c r="D42" s="69"/>
      <c r="E42" s="66">
        <v>79897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35"/>
      <c r="W42" s="35"/>
    </row>
    <row r="43" spans="1:23" ht="12" thickBot="1" x14ac:dyDescent="0.2">
      <c r="A43" s="49"/>
      <c r="B43" s="51" t="s">
        <v>71</v>
      </c>
      <c r="C43" s="52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6">
        <v>170.9402</v>
      </c>
      <c r="O43" s="66">
        <v>170.9402</v>
      </c>
      <c r="P43" s="69"/>
      <c r="Q43" s="69"/>
      <c r="R43" s="69"/>
      <c r="S43" s="69"/>
      <c r="T43" s="69"/>
      <c r="U43" s="70"/>
      <c r="V43" s="35"/>
      <c r="W43" s="35"/>
    </row>
    <row r="44" spans="1:23" ht="12" thickBot="1" x14ac:dyDescent="0.2">
      <c r="A44" s="50"/>
      <c r="B44" s="51" t="s">
        <v>35</v>
      </c>
      <c r="C44" s="52"/>
      <c r="D44" s="71">
        <v>10402.356100000001</v>
      </c>
      <c r="E44" s="72"/>
      <c r="F44" s="72"/>
      <c r="G44" s="71">
        <v>29834.546900000001</v>
      </c>
      <c r="H44" s="73">
        <v>-65.133185582248601</v>
      </c>
      <c r="I44" s="71">
        <v>1022.9181</v>
      </c>
      <c r="J44" s="73">
        <v>9.8335231957690805</v>
      </c>
      <c r="K44" s="71">
        <v>3040.239</v>
      </c>
      <c r="L44" s="73">
        <v>10.190330726959999</v>
      </c>
      <c r="M44" s="73">
        <v>-0.66354023483022195</v>
      </c>
      <c r="N44" s="71">
        <v>544399.23199999996</v>
      </c>
      <c r="O44" s="71">
        <v>6750871.8280999996</v>
      </c>
      <c r="P44" s="71">
        <v>26</v>
      </c>
      <c r="Q44" s="71">
        <v>22</v>
      </c>
      <c r="R44" s="73">
        <v>18.181818181818201</v>
      </c>
      <c r="S44" s="71">
        <v>400.09061923076899</v>
      </c>
      <c r="T44" s="71">
        <v>2232.6416636363601</v>
      </c>
      <c r="U44" s="74">
        <v>-458.03399438080601</v>
      </c>
      <c r="V44" s="35"/>
      <c r="W44" s="35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44420</v>
      </c>
      <c r="D2" s="32">
        <v>487288.07297606801</v>
      </c>
      <c r="E2" s="32">
        <v>370070.37912393198</v>
      </c>
      <c r="F2" s="32">
        <v>117217.693852137</v>
      </c>
      <c r="G2" s="32">
        <v>370070.37912393198</v>
      </c>
      <c r="H2" s="32">
        <v>0.24055112438160101</v>
      </c>
    </row>
    <row r="3" spans="1:8" ht="14.25" x14ac:dyDescent="0.2">
      <c r="A3" s="32">
        <v>2</v>
      </c>
      <c r="B3" s="33">
        <v>13</v>
      </c>
      <c r="C3" s="32">
        <v>7849.1279999999997</v>
      </c>
      <c r="D3" s="32">
        <v>67415.034208773897</v>
      </c>
      <c r="E3" s="32">
        <v>52479.462753036802</v>
      </c>
      <c r="F3" s="32">
        <v>14935.571455737099</v>
      </c>
      <c r="G3" s="32">
        <v>52479.462753036802</v>
      </c>
      <c r="H3" s="32">
        <v>0.22154659759548501</v>
      </c>
    </row>
    <row r="4" spans="1:8" ht="14.25" x14ac:dyDescent="0.2">
      <c r="A4" s="32">
        <v>3</v>
      </c>
      <c r="B4" s="33">
        <v>14</v>
      </c>
      <c r="C4" s="32">
        <v>91682</v>
      </c>
      <c r="D4" s="32">
        <v>113122.665955556</v>
      </c>
      <c r="E4" s="32">
        <v>83465.188905128205</v>
      </c>
      <c r="F4" s="32">
        <v>29657.477050427398</v>
      </c>
      <c r="G4" s="32">
        <v>83465.188905128205</v>
      </c>
      <c r="H4" s="32">
        <v>0.26217095221287801</v>
      </c>
    </row>
    <row r="5" spans="1:8" ht="14.25" x14ac:dyDescent="0.2">
      <c r="A5" s="32">
        <v>4</v>
      </c>
      <c r="B5" s="33">
        <v>15</v>
      </c>
      <c r="C5" s="32">
        <v>3422</v>
      </c>
      <c r="D5" s="32">
        <v>53740.556643589698</v>
      </c>
      <c r="E5" s="32">
        <v>42612.094275213698</v>
      </c>
      <c r="F5" s="32">
        <v>11128.4623683761</v>
      </c>
      <c r="G5" s="32">
        <v>42612.094275213698</v>
      </c>
      <c r="H5" s="32">
        <v>0.20707754186806501</v>
      </c>
    </row>
    <row r="6" spans="1:8" ht="14.25" x14ac:dyDescent="0.2">
      <c r="A6" s="32">
        <v>5</v>
      </c>
      <c r="B6" s="33">
        <v>16</v>
      </c>
      <c r="C6" s="32">
        <v>2302</v>
      </c>
      <c r="D6" s="32">
        <v>125277.84806666699</v>
      </c>
      <c r="E6" s="32">
        <v>95661.649406837605</v>
      </c>
      <c r="F6" s="32">
        <v>29616.198659829101</v>
      </c>
      <c r="G6" s="32">
        <v>95661.649406837605</v>
      </c>
      <c r="H6" s="32">
        <v>0.23640411387070401</v>
      </c>
    </row>
    <row r="7" spans="1:8" ht="14.25" x14ac:dyDescent="0.2">
      <c r="A7" s="32">
        <v>6</v>
      </c>
      <c r="B7" s="33">
        <v>17</v>
      </c>
      <c r="C7" s="32">
        <v>17223</v>
      </c>
      <c r="D7" s="32">
        <v>266253.07181709399</v>
      </c>
      <c r="E7" s="32">
        <v>202584.55363076899</v>
      </c>
      <c r="F7" s="32">
        <v>63668.5181863248</v>
      </c>
      <c r="G7" s="32">
        <v>202584.55363076899</v>
      </c>
      <c r="H7" s="32">
        <v>0.239127825838053</v>
      </c>
    </row>
    <row r="8" spans="1:8" ht="14.25" x14ac:dyDescent="0.2">
      <c r="A8" s="32">
        <v>7</v>
      </c>
      <c r="B8" s="33">
        <v>18</v>
      </c>
      <c r="C8" s="32">
        <v>55492</v>
      </c>
      <c r="D8" s="32">
        <v>152118.543149573</v>
      </c>
      <c r="E8" s="32">
        <v>137995.66175897399</v>
      </c>
      <c r="F8" s="32">
        <v>14122.881390598301</v>
      </c>
      <c r="G8" s="32">
        <v>137995.66175897399</v>
      </c>
      <c r="H8" s="32">
        <v>9.2841287447196802E-2</v>
      </c>
    </row>
    <row r="9" spans="1:8" ht="14.25" x14ac:dyDescent="0.2">
      <c r="A9" s="32">
        <v>8</v>
      </c>
      <c r="B9" s="33">
        <v>19</v>
      </c>
      <c r="C9" s="32">
        <v>14355</v>
      </c>
      <c r="D9" s="32">
        <v>111636.953062393</v>
      </c>
      <c r="E9" s="32">
        <v>91222.837710256397</v>
      </c>
      <c r="F9" s="32">
        <v>20414.1153521368</v>
      </c>
      <c r="G9" s="32">
        <v>91222.837710256397</v>
      </c>
      <c r="H9" s="32">
        <v>0.182861631315998</v>
      </c>
    </row>
    <row r="10" spans="1:8" ht="14.25" x14ac:dyDescent="0.2">
      <c r="A10" s="32">
        <v>9</v>
      </c>
      <c r="B10" s="33">
        <v>21</v>
      </c>
      <c r="C10" s="32">
        <v>155395</v>
      </c>
      <c r="D10" s="32">
        <v>647145.74010000005</v>
      </c>
      <c r="E10" s="32">
        <v>633095.27179999999</v>
      </c>
      <c r="F10" s="32">
        <v>14050.4683</v>
      </c>
      <c r="G10" s="32">
        <v>633095.27179999999</v>
      </c>
      <c r="H10" s="32">
        <v>2.1711443697101099E-2</v>
      </c>
    </row>
    <row r="11" spans="1:8" ht="14.25" x14ac:dyDescent="0.2">
      <c r="A11" s="32">
        <v>10</v>
      </c>
      <c r="B11" s="33">
        <v>22</v>
      </c>
      <c r="C11" s="32">
        <v>31773</v>
      </c>
      <c r="D11" s="32">
        <v>433704.42625811999</v>
      </c>
      <c r="E11" s="32">
        <v>373374.70212222199</v>
      </c>
      <c r="F11" s="32">
        <v>60329.724135897399</v>
      </c>
      <c r="G11" s="32">
        <v>373374.70212222199</v>
      </c>
      <c r="H11" s="32">
        <v>0.139103316644484</v>
      </c>
    </row>
    <row r="12" spans="1:8" ht="14.25" x14ac:dyDescent="0.2">
      <c r="A12" s="32">
        <v>11</v>
      </c>
      <c r="B12" s="33">
        <v>23</v>
      </c>
      <c r="C12" s="32">
        <v>195884.897</v>
      </c>
      <c r="D12" s="32">
        <v>1367223.1190042701</v>
      </c>
      <c r="E12" s="32">
        <v>1163495.57787265</v>
      </c>
      <c r="F12" s="32">
        <v>203727.54113162399</v>
      </c>
      <c r="G12" s="32">
        <v>1163495.57787265</v>
      </c>
      <c r="H12" s="32">
        <v>0.149008262294449</v>
      </c>
    </row>
    <row r="13" spans="1:8" ht="14.25" x14ac:dyDescent="0.2">
      <c r="A13" s="32">
        <v>12</v>
      </c>
      <c r="B13" s="33">
        <v>24</v>
      </c>
      <c r="C13" s="32">
        <v>15823</v>
      </c>
      <c r="D13" s="32">
        <v>661446.25797179504</v>
      </c>
      <c r="E13" s="32">
        <v>613120.90147350403</v>
      </c>
      <c r="F13" s="32">
        <v>48325.356498290603</v>
      </c>
      <c r="G13" s="32">
        <v>613120.90147350403</v>
      </c>
      <c r="H13" s="32">
        <v>7.3060140436006907E-2</v>
      </c>
    </row>
    <row r="14" spans="1:8" ht="14.25" x14ac:dyDescent="0.2">
      <c r="A14" s="32">
        <v>13</v>
      </c>
      <c r="B14" s="33">
        <v>25</v>
      </c>
      <c r="C14" s="32">
        <v>66946</v>
      </c>
      <c r="D14" s="32">
        <v>703147.71440000006</v>
      </c>
      <c r="E14" s="32">
        <v>640394.27339999995</v>
      </c>
      <c r="F14" s="32">
        <v>62753.440999999999</v>
      </c>
      <c r="G14" s="32">
        <v>640394.27339999995</v>
      </c>
      <c r="H14" s="32">
        <v>8.9246455211118597E-2</v>
      </c>
    </row>
    <row r="15" spans="1:8" ht="14.25" x14ac:dyDescent="0.2">
      <c r="A15" s="32">
        <v>14</v>
      </c>
      <c r="B15" s="33">
        <v>26</v>
      </c>
      <c r="C15" s="32">
        <v>55427</v>
      </c>
      <c r="D15" s="32">
        <v>290712.21733110998</v>
      </c>
      <c r="E15" s="32">
        <v>263360.569248332</v>
      </c>
      <c r="F15" s="32">
        <v>27351.648082777399</v>
      </c>
      <c r="G15" s="32">
        <v>263360.569248332</v>
      </c>
      <c r="H15" s="32">
        <v>9.4084962558092206E-2</v>
      </c>
    </row>
    <row r="16" spans="1:8" ht="14.25" x14ac:dyDescent="0.2">
      <c r="A16" s="32">
        <v>15</v>
      </c>
      <c r="B16" s="33">
        <v>27</v>
      </c>
      <c r="C16" s="32">
        <v>140210.59700000001</v>
      </c>
      <c r="D16" s="32">
        <v>960940.56103333295</v>
      </c>
      <c r="E16" s="32">
        <v>826694.28209999995</v>
      </c>
      <c r="F16" s="32">
        <v>134246.278933333</v>
      </c>
      <c r="G16" s="32">
        <v>826694.28209999995</v>
      </c>
      <c r="H16" s="32">
        <v>0.13970299972453401</v>
      </c>
    </row>
    <row r="17" spans="1:8" ht="14.25" x14ac:dyDescent="0.2">
      <c r="A17" s="32">
        <v>16</v>
      </c>
      <c r="B17" s="33">
        <v>29</v>
      </c>
      <c r="C17" s="32">
        <v>176790</v>
      </c>
      <c r="D17" s="32">
        <v>2160746.8666837602</v>
      </c>
      <c r="E17" s="32">
        <v>1957032.0634119699</v>
      </c>
      <c r="F17" s="32">
        <v>203714.80327179501</v>
      </c>
      <c r="G17" s="32">
        <v>1957032.0634119699</v>
      </c>
      <c r="H17" s="32">
        <v>9.4279809640288495E-2</v>
      </c>
    </row>
    <row r="18" spans="1:8" ht="14.25" x14ac:dyDescent="0.2">
      <c r="A18" s="32">
        <v>17</v>
      </c>
      <c r="B18" s="33">
        <v>31</v>
      </c>
      <c r="C18" s="32">
        <v>26229.016</v>
      </c>
      <c r="D18" s="32">
        <v>205366.583140973</v>
      </c>
      <c r="E18" s="32">
        <v>163846.38833507901</v>
      </c>
      <c r="F18" s="32">
        <v>41520.194805894098</v>
      </c>
      <c r="G18" s="32">
        <v>163846.38833507901</v>
      </c>
      <c r="H18" s="32">
        <v>0.20217600239953701</v>
      </c>
    </row>
    <row r="19" spans="1:8" ht="14.25" x14ac:dyDescent="0.2">
      <c r="A19" s="32">
        <v>18</v>
      </c>
      <c r="B19" s="33">
        <v>32</v>
      </c>
      <c r="C19" s="32">
        <v>15500.29</v>
      </c>
      <c r="D19" s="32">
        <v>255917.028159587</v>
      </c>
      <c r="E19" s="32">
        <v>236379.91845890501</v>
      </c>
      <c r="F19" s="32">
        <v>19537.109700681802</v>
      </c>
      <c r="G19" s="32">
        <v>236379.91845890501</v>
      </c>
      <c r="H19" s="32">
        <v>7.63415777417462E-2</v>
      </c>
    </row>
    <row r="20" spans="1:8" ht="14.25" x14ac:dyDescent="0.2">
      <c r="A20" s="32">
        <v>19</v>
      </c>
      <c r="B20" s="33">
        <v>33</v>
      </c>
      <c r="C20" s="32">
        <v>40287.500999999997</v>
      </c>
      <c r="D20" s="32">
        <v>460174.80317912402</v>
      </c>
      <c r="E20" s="32">
        <v>364942.471619602</v>
      </c>
      <c r="F20" s="32">
        <v>95232.331559521801</v>
      </c>
      <c r="G20" s="32">
        <v>364942.471619602</v>
      </c>
      <c r="H20" s="32">
        <v>0.20694816600476201</v>
      </c>
    </row>
    <row r="21" spans="1:8" ht="14.25" x14ac:dyDescent="0.2">
      <c r="A21" s="32">
        <v>20</v>
      </c>
      <c r="B21" s="33">
        <v>34</v>
      </c>
      <c r="C21" s="32">
        <v>40305.167000000001</v>
      </c>
      <c r="D21" s="32">
        <v>204510.01620800199</v>
      </c>
      <c r="E21" s="32">
        <v>137091.78760948501</v>
      </c>
      <c r="F21" s="32">
        <v>67418.228598517002</v>
      </c>
      <c r="G21" s="32">
        <v>137091.78760948501</v>
      </c>
      <c r="H21" s="32">
        <v>0.32965734318825501</v>
      </c>
    </row>
    <row r="22" spans="1:8" ht="14.25" x14ac:dyDescent="0.2">
      <c r="A22" s="32">
        <v>21</v>
      </c>
      <c r="B22" s="33">
        <v>35</v>
      </c>
      <c r="C22" s="32">
        <v>29823.142</v>
      </c>
      <c r="D22" s="32">
        <v>671617.39091238903</v>
      </c>
      <c r="E22" s="32">
        <v>624955.91414955806</v>
      </c>
      <c r="F22" s="32">
        <v>46661.476762831902</v>
      </c>
      <c r="G22" s="32">
        <v>624955.91414955806</v>
      </c>
      <c r="H22" s="32">
        <v>6.94762783010167E-2</v>
      </c>
    </row>
    <row r="23" spans="1:8" ht="14.25" x14ac:dyDescent="0.2">
      <c r="A23" s="32">
        <v>22</v>
      </c>
      <c r="B23" s="33">
        <v>36</v>
      </c>
      <c r="C23" s="32">
        <v>145138.43400000001</v>
      </c>
      <c r="D23" s="32">
        <v>484695.51438938099</v>
      </c>
      <c r="E23" s="32">
        <v>421605.57154289901</v>
      </c>
      <c r="F23" s="32">
        <v>63089.942846481703</v>
      </c>
      <c r="G23" s="32">
        <v>421605.57154289901</v>
      </c>
      <c r="H23" s="32">
        <v>0.13016407409084901</v>
      </c>
    </row>
    <row r="24" spans="1:8" ht="14.25" x14ac:dyDescent="0.2">
      <c r="A24" s="32">
        <v>23</v>
      </c>
      <c r="B24" s="33">
        <v>37</v>
      </c>
      <c r="C24" s="32">
        <v>78969.73</v>
      </c>
      <c r="D24" s="32">
        <v>751161.12894955801</v>
      </c>
      <c r="E24" s="32">
        <v>660606.18806117401</v>
      </c>
      <c r="F24" s="32">
        <v>90554.940888383193</v>
      </c>
      <c r="G24" s="32">
        <v>660606.18806117401</v>
      </c>
      <c r="H24" s="32">
        <v>0.120553283973863</v>
      </c>
    </row>
    <row r="25" spans="1:8" ht="14.25" x14ac:dyDescent="0.2">
      <c r="A25" s="32">
        <v>24</v>
      </c>
      <c r="B25" s="33">
        <v>38</v>
      </c>
      <c r="C25" s="32">
        <v>117548.18399999999</v>
      </c>
      <c r="D25" s="32">
        <v>548968.52080265502</v>
      </c>
      <c r="E25" s="32">
        <v>509992.61491238902</v>
      </c>
      <c r="F25" s="32">
        <v>38975.905890265502</v>
      </c>
      <c r="G25" s="32">
        <v>509992.61491238902</v>
      </c>
      <c r="H25" s="32">
        <v>7.0998435089280304E-2</v>
      </c>
    </row>
    <row r="26" spans="1:8" ht="14.25" x14ac:dyDescent="0.2">
      <c r="A26" s="32">
        <v>25</v>
      </c>
      <c r="B26" s="33">
        <v>39</v>
      </c>
      <c r="C26" s="32">
        <v>83610.542000000001</v>
      </c>
      <c r="D26" s="32">
        <v>111751.778659844</v>
      </c>
      <c r="E26" s="32">
        <v>79821.391518964301</v>
      </c>
      <c r="F26" s="32">
        <v>31930.387140879899</v>
      </c>
      <c r="G26" s="32">
        <v>79821.391518964301</v>
      </c>
      <c r="H26" s="32">
        <v>0.28572598596458398</v>
      </c>
    </row>
    <row r="27" spans="1:8" ht="14.25" x14ac:dyDescent="0.2">
      <c r="A27" s="32">
        <v>26</v>
      </c>
      <c r="B27" s="33">
        <v>40</v>
      </c>
      <c r="C27" s="32">
        <v>2</v>
      </c>
      <c r="D27" s="32">
        <v>3.5398000000000001</v>
      </c>
      <c r="E27" s="32">
        <v>3.48</v>
      </c>
      <c r="F27" s="32">
        <v>5.9799999999999999E-2</v>
      </c>
      <c r="G27" s="32">
        <v>3.48</v>
      </c>
      <c r="H27" s="32">
        <v>1.68936098084638E-2</v>
      </c>
    </row>
    <row r="28" spans="1:8" ht="14.25" x14ac:dyDescent="0.2">
      <c r="A28" s="32">
        <v>27</v>
      </c>
      <c r="B28" s="33">
        <v>42</v>
      </c>
      <c r="C28" s="32">
        <v>5980.7089999999998</v>
      </c>
      <c r="D28" s="32">
        <v>105225.70570000001</v>
      </c>
      <c r="E28" s="32">
        <v>89457.794500000004</v>
      </c>
      <c r="F28" s="32">
        <v>15767.9112</v>
      </c>
      <c r="G28" s="32">
        <v>89457.794500000004</v>
      </c>
      <c r="H28" s="32">
        <v>0.14984847186441799</v>
      </c>
    </row>
    <row r="29" spans="1:8" ht="14.25" x14ac:dyDescent="0.2">
      <c r="A29" s="32">
        <v>28</v>
      </c>
      <c r="B29" s="33">
        <v>75</v>
      </c>
      <c r="C29" s="32">
        <v>311</v>
      </c>
      <c r="D29" s="32">
        <v>192978.21367521401</v>
      </c>
      <c r="E29" s="32">
        <v>184583.04025640999</v>
      </c>
      <c r="F29" s="32">
        <v>8395.1734188034206</v>
      </c>
      <c r="G29" s="32">
        <v>184583.04025640999</v>
      </c>
      <c r="H29" s="32">
        <v>4.3503218622039201E-2</v>
      </c>
    </row>
    <row r="30" spans="1:8" ht="14.25" x14ac:dyDescent="0.2">
      <c r="A30" s="32">
        <v>29</v>
      </c>
      <c r="B30" s="33">
        <v>76</v>
      </c>
      <c r="C30" s="32">
        <v>1965</v>
      </c>
      <c r="D30" s="32">
        <v>327827.52701965801</v>
      </c>
      <c r="E30" s="32">
        <v>308495.07135812001</v>
      </c>
      <c r="F30" s="32">
        <v>19332.455661538501</v>
      </c>
      <c r="G30" s="32">
        <v>308495.07135812001</v>
      </c>
      <c r="H30" s="32">
        <v>5.8971422678545202E-2</v>
      </c>
    </row>
    <row r="31" spans="1:8" ht="14.25" x14ac:dyDescent="0.2">
      <c r="A31" s="32">
        <v>30</v>
      </c>
      <c r="B31" s="33">
        <v>99</v>
      </c>
      <c r="C31" s="32">
        <v>26</v>
      </c>
      <c r="D31" s="32">
        <v>10402.3560245065</v>
      </c>
      <c r="E31" s="32">
        <v>9379.4374101807698</v>
      </c>
      <c r="F31" s="32">
        <v>1022.91861432569</v>
      </c>
      <c r="G31" s="32">
        <v>9379.4374101807698</v>
      </c>
      <c r="H31" s="32">
        <v>9.8335282114536696E-2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2"/>
      <c r="D43" s="32"/>
      <c r="E43" s="32"/>
      <c r="F43" s="32"/>
      <c r="G43" s="32"/>
      <c r="H43" s="32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3"/>
      <c r="D45" s="33"/>
      <c r="E45" s="33"/>
      <c r="F45" s="33"/>
      <c r="G45" s="33"/>
      <c r="H45" s="33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  <row r="64" spans="1:8" ht="14.25" x14ac:dyDescent="0.2">
      <c r="A64" s="32"/>
      <c r="B64" s="33"/>
      <c r="C64" s="32"/>
      <c r="D64" s="32"/>
      <c r="E64" s="32"/>
      <c r="F64" s="32"/>
      <c r="G64" s="32"/>
      <c r="H64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2014-06-26T00:36:16Z</dcterms:modified>
</cp:coreProperties>
</file>