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<sst xmlns="http://schemas.openxmlformats.org/spreadsheetml/2006/main" count="116" uniqueCount="73">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</sst>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25480119.944499999</v>
      </c>
      <c r="F3" s="25">
        <f>RA!I7</f>
        <v>1249217.5796999999</v>
      </c>
      <c r="G3" s="16">
        <f>E3-F3</f>
        <v>24230902.364799999</v>
      </c>
      <c r="H3" s="27">
        <f>RA!J7</f>
        <v>4.9027146748955897</v>
      </c>
      <c r="I3" s="20">
        <f>SUM(I4:I40)</f>
        <v>25480123.611823078</v>
      </c>
      <c r="J3" s="21">
        <f>SUM(J4:J40)</f>
        <v>24230902.681465879</v>
      </c>
      <c r="K3" s="22">
        <f>E3-I3</f>
        <v>-3.6673230789601803</v>
      </c>
      <c r="L3" s="22">
        <f>G3-J3</f>
        <v>-0.316665880382061</v>
      </c>
    </row>
    <row r="4" spans="1:12" x14ac:dyDescent="0.15">
      <c r="A4" s="39">
        <f>RA!A8</f>
        <v>41818</v>
      </c>
      <c r="B4" s="12">
        <v>12</v>
      </c>
      <c r="C4" s="36" t="s">
        <v>6</v>
      </c>
      <c r="D4" s="36"/>
      <c r="E4" s="15">
        <f>VLOOKUP(C4,RA!B8:D39,3,0)</f>
        <v>813223.19590000005</v>
      </c>
      <c r="F4" s="25">
        <f>VLOOKUP(C4,RA!B8:I43,8,0)</f>
        <v>89859.8505</v>
      </c>
      <c r="G4" s="16">
        <f t="shared" ref="G4:G40" si="0">E4-F4</f>
        <v>723363.34539999999</v>
      </c>
      <c r="H4" s="27">
        <f>RA!J8</f>
        <v>11.049838587123901</v>
      </c>
      <c r="I4" s="20">
        <f>VLOOKUP(B4,RMS!B:D,3,FALSE)</f>
        <v>813223.84353333304</v>
      </c>
      <c r="J4" s="21">
        <f>VLOOKUP(B4,RMS!B:E,4,FALSE)</f>
        <v>723363.354688889</v>
      </c>
      <c r="K4" s="22">
        <f t="shared" ref="K4:K40" si="1">E4-I4</f>
        <v>-0.64763333299197257</v>
      </c>
      <c r="L4" s="22">
        <f t="shared" ref="L4:L40" si="2">G4-J4</f>
        <v>-9.2888890067115426E-3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134051.2065</v>
      </c>
      <c r="F5" s="25">
        <f>VLOOKUP(C5,RA!B9:I44,8,0)</f>
        <v>29542.375100000001</v>
      </c>
      <c r="G5" s="16">
        <f t="shared" si="0"/>
        <v>104508.8314</v>
      </c>
      <c r="H5" s="27">
        <f>RA!J9</f>
        <v>22.038126975007899</v>
      </c>
      <c r="I5" s="20">
        <f>VLOOKUP(B5,RMS!B:D,3,FALSE)</f>
        <v>134051.236990946</v>
      </c>
      <c r="J5" s="21">
        <f>VLOOKUP(B5,RMS!B:E,4,FALSE)</f>
        <v>104508.809681076</v>
      </c>
      <c r="K5" s="22">
        <f t="shared" si="1"/>
        <v>-3.0490945995552465E-2</v>
      </c>
      <c r="L5" s="22">
        <f t="shared" si="2"/>
        <v>2.1718923992011696E-2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217396.7818</v>
      </c>
      <c r="F6" s="25">
        <f>VLOOKUP(C6,RA!B10:I45,8,0)</f>
        <v>56722.070299999999</v>
      </c>
      <c r="G6" s="16">
        <f t="shared" si="0"/>
        <v>160674.7115</v>
      </c>
      <c r="H6" s="27">
        <f>RA!J10</f>
        <v>26.091494929388102</v>
      </c>
      <c r="I6" s="20">
        <f>VLOOKUP(B6,RMS!B:D,3,FALSE)</f>
        <v>217399.206811966</v>
      </c>
      <c r="J6" s="21">
        <f>VLOOKUP(B6,RMS!B:E,4,FALSE)</f>
        <v>160674.71124017099</v>
      </c>
      <c r="K6" s="22">
        <f t="shared" si="1"/>
        <v>-2.4250119659991469</v>
      </c>
      <c r="L6" s="22">
        <f t="shared" si="2"/>
        <v>2.5982901570387185E-4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77133.170199999993</v>
      </c>
      <c r="F7" s="25">
        <f>VLOOKUP(C7,RA!B11:I46,8,0)</f>
        <v>9200.2155000000002</v>
      </c>
      <c r="G7" s="16">
        <f t="shared" si="0"/>
        <v>67932.954699999987</v>
      </c>
      <c r="H7" s="27">
        <f>RA!J11</f>
        <v>11.927703057121301</v>
      </c>
      <c r="I7" s="20">
        <f>VLOOKUP(B7,RMS!B:D,3,FALSE)</f>
        <v>77133.202525640998</v>
      </c>
      <c r="J7" s="21">
        <f>VLOOKUP(B7,RMS!B:E,4,FALSE)</f>
        <v>67932.954959829105</v>
      </c>
      <c r="K7" s="22">
        <f t="shared" si="1"/>
        <v>-3.2325641004717909E-2</v>
      </c>
      <c r="L7" s="22">
        <f t="shared" si="2"/>
        <v>-2.5982911756727844E-4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333281.06160000002</v>
      </c>
      <c r="F8" s="25">
        <f>VLOOKUP(C8,RA!B12:I47,8,0)</f>
        <v>32641.477999999999</v>
      </c>
      <c r="G8" s="16">
        <f t="shared" si="0"/>
        <v>300639.58360000001</v>
      </c>
      <c r="H8" s="27">
        <f>RA!J12</f>
        <v>9.7939792448140697</v>
      </c>
      <c r="I8" s="20">
        <f>VLOOKUP(B8,RMS!B:D,3,FALSE)</f>
        <v>333281.06410769199</v>
      </c>
      <c r="J8" s="21">
        <f>VLOOKUP(B8,RMS!B:E,4,FALSE)</f>
        <v>300639.583100855</v>
      </c>
      <c r="K8" s="22">
        <f t="shared" si="1"/>
        <v>-2.5076919700950384E-3</v>
      </c>
      <c r="L8" s="22">
        <f t="shared" si="2"/>
        <v>4.9914501141756773E-4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379291.53100000002</v>
      </c>
      <c r="F9" s="25">
        <f>VLOOKUP(C9,RA!B13:I48,8,0)</f>
        <v>69115.327799999999</v>
      </c>
      <c r="G9" s="16">
        <f t="shared" si="0"/>
        <v>310176.20319999999</v>
      </c>
      <c r="H9" s="27">
        <f>RA!J13</f>
        <v>18.222217516372702</v>
      </c>
      <c r="I9" s="20">
        <f>VLOOKUP(B9,RMS!B:D,3,FALSE)</f>
        <v>379291.64474615402</v>
      </c>
      <c r="J9" s="21">
        <f>VLOOKUP(B9,RMS!B:E,4,FALSE)</f>
        <v>310176.202878632</v>
      </c>
      <c r="K9" s="22">
        <f t="shared" si="1"/>
        <v>-0.11374615400563926</v>
      </c>
      <c r="L9" s="22">
        <f t="shared" si="2"/>
        <v>3.2136798836290836E-4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196219.03</v>
      </c>
      <c r="F10" s="25">
        <f>VLOOKUP(C10,RA!B14:I49,8,0)</f>
        <v>28926.970399999998</v>
      </c>
      <c r="G10" s="16">
        <f t="shared" si="0"/>
        <v>167292.05960000001</v>
      </c>
      <c r="H10" s="27">
        <f>RA!J14</f>
        <v>14.7421839767529</v>
      </c>
      <c r="I10" s="20">
        <f>VLOOKUP(B10,RMS!B:D,3,FALSE)</f>
        <v>196219.03647093999</v>
      </c>
      <c r="J10" s="21">
        <f>VLOOKUP(B10,RMS!B:E,4,FALSE)</f>
        <v>167292.05792222201</v>
      </c>
      <c r="K10" s="22">
        <f t="shared" si="1"/>
        <v>-6.4709399885032326E-3</v>
      </c>
      <c r="L10" s="22">
        <f t="shared" si="2"/>
        <v>1.6777779965195805E-3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186859.45310000001</v>
      </c>
      <c r="F11" s="25">
        <f>VLOOKUP(C11,RA!B15:I50,8,0)</f>
        <v>17103.383600000001</v>
      </c>
      <c r="G11" s="16">
        <f t="shared" si="0"/>
        <v>169756.06950000001</v>
      </c>
      <c r="H11" s="27">
        <f>RA!J15</f>
        <v>9.1530737761749297</v>
      </c>
      <c r="I11" s="20">
        <f>VLOOKUP(B11,RMS!B:D,3,FALSE)</f>
        <v>186859.53041709401</v>
      </c>
      <c r="J11" s="21">
        <f>VLOOKUP(B11,RMS!B:E,4,FALSE)</f>
        <v>169756.07046068399</v>
      </c>
      <c r="K11" s="22">
        <f t="shared" si="1"/>
        <v>-7.7317093993769959E-2</v>
      </c>
      <c r="L11" s="22">
        <f t="shared" si="2"/>
        <v>-9.6068397397175431E-4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2039413.2948</v>
      </c>
      <c r="F12" s="25">
        <f>VLOOKUP(C12,RA!B16:I51,8,0)</f>
        <v>-217138.47750000001</v>
      </c>
      <c r="G12" s="16">
        <f t="shared" si="0"/>
        <v>2256551.7722999998</v>
      </c>
      <c r="H12" s="27">
        <f>RA!J16</f>
        <v>-10.647105128403799</v>
      </c>
      <c r="I12" s="20">
        <f>VLOOKUP(B12,RMS!B:D,3,FALSE)</f>
        <v>2039412.9902999999</v>
      </c>
      <c r="J12" s="21">
        <f>VLOOKUP(B12,RMS!B:E,4,FALSE)</f>
        <v>2256551.7722999998</v>
      </c>
      <c r="K12" s="22">
        <f t="shared" si="1"/>
        <v>0.30450000008568168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1132278.7881</v>
      </c>
      <c r="F13" s="25">
        <f>VLOOKUP(C13,RA!B17:I52,8,0)</f>
        <v>58645.9594</v>
      </c>
      <c r="G13" s="16">
        <f t="shared" si="0"/>
        <v>1073632.8287</v>
      </c>
      <c r="H13" s="27">
        <f>RA!J17</f>
        <v>5.1794628687171498</v>
      </c>
      <c r="I13" s="20">
        <f>VLOOKUP(B13,RMS!B:D,3,FALSE)</f>
        <v>1132278.8591948701</v>
      </c>
      <c r="J13" s="21">
        <f>VLOOKUP(B13,RMS!B:E,4,FALSE)</f>
        <v>1073632.8296410299</v>
      </c>
      <c r="K13" s="22">
        <f t="shared" si="1"/>
        <v>-7.109487010166049E-2</v>
      </c>
      <c r="L13" s="22">
        <f t="shared" si="2"/>
        <v>-9.410299826413393E-4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2358857.7030000002</v>
      </c>
      <c r="F14" s="25">
        <f>VLOOKUP(C14,RA!B18:I53,8,0)</f>
        <v>183555.85680000001</v>
      </c>
      <c r="G14" s="16">
        <f t="shared" si="0"/>
        <v>2175301.8462</v>
      </c>
      <c r="H14" s="27">
        <f>RA!J18</f>
        <v>7.7815570039071602</v>
      </c>
      <c r="I14" s="20">
        <f>VLOOKUP(B14,RMS!B:D,3,FALSE)</f>
        <v>2358858.2241555601</v>
      </c>
      <c r="J14" s="21">
        <f>VLOOKUP(B14,RMS!B:E,4,FALSE)</f>
        <v>2175301.8333803401</v>
      </c>
      <c r="K14" s="22">
        <f t="shared" si="1"/>
        <v>-0.52115555992349982</v>
      </c>
      <c r="L14" s="22">
        <f t="shared" si="2"/>
        <v>1.2819659896194935E-2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1268237.6285999999</v>
      </c>
      <c r="F15" s="25">
        <f>VLOOKUP(C15,RA!B19:I54,8,0)</f>
        <v>-57424.699399999998</v>
      </c>
      <c r="G15" s="16">
        <f t="shared" si="0"/>
        <v>1325662.328</v>
      </c>
      <c r="H15" s="27">
        <f>RA!J19</f>
        <v>-4.5279132321117803</v>
      </c>
      <c r="I15" s="20">
        <f>VLOOKUP(B15,RMS!B:D,3,FALSE)</f>
        <v>1268237.6664187999</v>
      </c>
      <c r="J15" s="21">
        <f>VLOOKUP(B15,RMS!B:E,4,FALSE)</f>
        <v>1325662.3316359001</v>
      </c>
      <c r="K15" s="22">
        <f t="shared" si="1"/>
        <v>-3.7818799959495664E-2</v>
      </c>
      <c r="L15" s="22">
        <f t="shared" si="2"/>
        <v>-3.6359000951051712E-3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1747753.6292000001</v>
      </c>
      <c r="F16" s="25">
        <f>VLOOKUP(C16,RA!B20:I55,8,0)</f>
        <v>132542.65969999999</v>
      </c>
      <c r="G16" s="16">
        <f t="shared" si="0"/>
        <v>1615210.9695000001</v>
      </c>
      <c r="H16" s="27">
        <f>RA!J20</f>
        <v>7.5836008854788499</v>
      </c>
      <c r="I16" s="20">
        <f>VLOOKUP(B16,RMS!B:D,3,FALSE)</f>
        <v>1747753.5677</v>
      </c>
      <c r="J16" s="21">
        <f>VLOOKUP(B16,RMS!B:E,4,FALSE)</f>
        <v>1615210.9694999999</v>
      </c>
      <c r="K16" s="22">
        <f t="shared" si="1"/>
        <v>6.1500000068917871E-2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549613.64709999994</v>
      </c>
      <c r="F17" s="25">
        <f>VLOOKUP(C17,RA!B21:I56,8,0)</f>
        <v>17540.345600000001</v>
      </c>
      <c r="G17" s="16">
        <f t="shared" si="0"/>
        <v>532073.30149999994</v>
      </c>
      <c r="H17" s="27">
        <f>RA!J21</f>
        <v>3.1913955726082301</v>
      </c>
      <c r="I17" s="20">
        <f>VLOOKUP(B17,RMS!B:D,3,FALSE)</f>
        <v>549613.692928356</v>
      </c>
      <c r="J17" s="21">
        <f>VLOOKUP(B17,RMS!B:E,4,FALSE)</f>
        <v>532073.30134626699</v>
      </c>
      <c r="K17" s="22">
        <f t="shared" si="1"/>
        <v>-4.5828356058336794E-2</v>
      </c>
      <c r="L17" s="22">
        <f t="shared" si="2"/>
        <v>1.5373295173048973E-4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1494105.1703000001</v>
      </c>
      <c r="F18" s="25">
        <f>VLOOKUP(C18,RA!B22:I57,8,0)</f>
        <v>187593.8236</v>
      </c>
      <c r="G18" s="16">
        <f t="shared" si="0"/>
        <v>1306511.3467000001</v>
      </c>
      <c r="H18" s="27">
        <f>RA!J22</f>
        <v>12.555596977308699</v>
      </c>
      <c r="I18" s="20">
        <f>VLOOKUP(B18,RMS!B:D,3,FALSE)</f>
        <v>1494105.0710333299</v>
      </c>
      <c r="J18" s="21">
        <f>VLOOKUP(B18,RMS!B:E,4,FALSE)</f>
        <v>1306511.352</v>
      </c>
      <c r="K18" s="22">
        <f t="shared" si="1"/>
        <v>9.9266670178622007E-2</v>
      </c>
      <c r="L18" s="22">
        <f t="shared" si="2"/>
        <v>-5.2999998442828655E-3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4130148.9657000001</v>
      </c>
      <c r="F19" s="25">
        <f>VLOOKUP(C19,RA!B23:I58,8,0)</f>
        <v>1136.4608000000001</v>
      </c>
      <c r="G19" s="16">
        <f t="shared" si="0"/>
        <v>4129012.5049000001</v>
      </c>
      <c r="H19" s="27">
        <f>RA!J23</f>
        <v>2.7516218166416001E-2</v>
      </c>
      <c r="I19" s="20">
        <f>VLOOKUP(B19,RMS!B:D,3,FALSE)</f>
        <v>4130149.7807128201</v>
      </c>
      <c r="J19" s="21">
        <f>VLOOKUP(B19,RMS!B:E,4,FALSE)</f>
        <v>4129012.5496188002</v>
      </c>
      <c r="K19" s="22">
        <f t="shared" si="1"/>
        <v>-0.81501282006502151</v>
      </c>
      <c r="L19" s="22">
        <f t="shared" si="2"/>
        <v>-4.4718800112605095E-2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340232.02740000002</v>
      </c>
      <c r="F20" s="25">
        <f>VLOOKUP(C20,RA!B24:I59,8,0)</f>
        <v>63084.992100000003</v>
      </c>
      <c r="G20" s="16">
        <f t="shared" si="0"/>
        <v>277147.03529999999</v>
      </c>
      <c r="H20" s="27">
        <f>RA!J24</f>
        <v>18.541755925238899</v>
      </c>
      <c r="I20" s="20">
        <f>VLOOKUP(B20,RMS!B:D,3,FALSE)</f>
        <v>340232.00833610201</v>
      </c>
      <c r="J20" s="21">
        <f>VLOOKUP(B20,RMS!B:E,4,FALSE)</f>
        <v>277147.02363156399</v>
      </c>
      <c r="K20" s="22">
        <f t="shared" si="1"/>
        <v>1.9063898012973368E-2</v>
      </c>
      <c r="L20" s="22">
        <f t="shared" si="2"/>
        <v>1.166843599639833E-2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340730.82530000003</v>
      </c>
      <c r="F21" s="25">
        <f>VLOOKUP(C21,RA!B25:I60,8,0)</f>
        <v>18891.465899999999</v>
      </c>
      <c r="G21" s="16">
        <f t="shared" si="0"/>
        <v>321839.35940000002</v>
      </c>
      <c r="H21" s="27">
        <f>RA!J25</f>
        <v>5.5443958976610999</v>
      </c>
      <c r="I21" s="20">
        <f>VLOOKUP(B21,RMS!B:D,3,FALSE)</f>
        <v>340730.82903920999</v>
      </c>
      <c r="J21" s="21">
        <f>VLOOKUP(B21,RMS!B:E,4,FALSE)</f>
        <v>321839.36394049501</v>
      </c>
      <c r="K21" s="22">
        <f t="shared" si="1"/>
        <v>-3.7392099620774388E-3</v>
      </c>
      <c r="L21" s="22">
        <f t="shared" si="2"/>
        <v>-4.5404949923977256E-3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689404.25269999995</v>
      </c>
      <c r="F22" s="25">
        <f>VLOOKUP(C22,RA!B26:I61,8,0)</f>
        <v>136065.93590000001</v>
      </c>
      <c r="G22" s="16">
        <f t="shared" si="0"/>
        <v>553338.31679999991</v>
      </c>
      <c r="H22" s="27">
        <f>RA!J26</f>
        <v>19.736741594950701</v>
      </c>
      <c r="I22" s="20">
        <f>VLOOKUP(B22,RMS!B:D,3,FALSE)</f>
        <v>689404.25409238297</v>
      </c>
      <c r="J22" s="21">
        <f>VLOOKUP(B22,RMS!B:E,4,FALSE)</f>
        <v>553338.55722084898</v>
      </c>
      <c r="K22" s="22">
        <f t="shared" si="1"/>
        <v>-1.3923830119892955E-3</v>
      </c>
      <c r="L22" s="22">
        <f t="shared" si="2"/>
        <v>-0.24042084906250238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311641.78999999998</v>
      </c>
      <c r="F23" s="25">
        <f>VLOOKUP(C23,RA!B27:I62,8,0)</f>
        <v>98268.430999999997</v>
      </c>
      <c r="G23" s="16">
        <f t="shared" si="0"/>
        <v>213373.359</v>
      </c>
      <c r="H23" s="27">
        <f>RA!J27</f>
        <v>31.5324947273599</v>
      </c>
      <c r="I23" s="20">
        <f>VLOOKUP(B23,RMS!B:D,3,FALSE)</f>
        <v>311641.64710515802</v>
      </c>
      <c r="J23" s="21">
        <f>VLOOKUP(B23,RMS!B:E,4,FALSE)</f>
        <v>213373.37043677701</v>
      </c>
      <c r="K23" s="22">
        <f t="shared" si="1"/>
        <v>0.14289484196342528</v>
      </c>
      <c r="L23" s="22">
        <f t="shared" si="2"/>
        <v>-1.1436777014750987E-2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1246526.8832</v>
      </c>
      <c r="F24" s="25">
        <f>VLOOKUP(C24,RA!B28:I63,8,0)</f>
        <v>2788.0318000000002</v>
      </c>
      <c r="G24" s="16">
        <f t="shared" si="0"/>
        <v>1243738.8514</v>
      </c>
      <c r="H24" s="27">
        <f>RA!J28</f>
        <v>0.22366399293714001</v>
      </c>
      <c r="I24" s="20">
        <f>VLOOKUP(B24,RMS!B:D,3,FALSE)</f>
        <v>1246526.8827380501</v>
      </c>
      <c r="J24" s="21">
        <f>VLOOKUP(B24,RMS!B:E,4,FALSE)</f>
        <v>1243738.85050442</v>
      </c>
      <c r="K24" s="22">
        <f t="shared" si="1"/>
        <v>4.6194996684789658E-4</v>
      </c>
      <c r="L24" s="22">
        <f t="shared" si="2"/>
        <v>8.9558004401624203E-4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532666.62659999996</v>
      </c>
      <c r="F25" s="25">
        <f>VLOOKUP(C25,RA!B29:I64,8,0)</f>
        <v>92589.739799999996</v>
      </c>
      <c r="G25" s="16">
        <f t="shared" si="0"/>
        <v>440076.88679999998</v>
      </c>
      <c r="H25" s="27">
        <f>RA!J29</f>
        <v>17.382305400095799</v>
      </c>
      <c r="I25" s="20">
        <f>VLOOKUP(B25,RMS!B:D,3,FALSE)</f>
        <v>532666.62539291999</v>
      </c>
      <c r="J25" s="21">
        <f>VLOOKUP(B25,RMS!B:E,4,FALSE)</f>
        <v>440076.89681682398</v>
      </c>
      <c r="K25" s="22">
        <f t="shared" si="1"/>
        <v>1.2070799712091684E-3</v>
      </c>
      <c r="L25" s="22">
        <f t="shared" si="2"/>
        <v>-1.0016824002377689E-2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1621295.9073000001</v>
      </c>
      <c r="F26" s="25">
        <f>VLOOKUP(C26,RA!B30:I65,8,0)</f>
        <v>157510.7954</v>
      </c>
      <c r="G26" s="16">
        <f t="shared" si="0"/>
        <v>1463785.1119000001</v>
      </c>
      <c r="H26" s="27">
        <f>RA!J30</f>
        <v>9.7151170672050995</v>
      </c>
      <c r="I26" s="20">
        <f>VLOOKUP(B26,RMS!B:D,3,FALSE)</f>
        <v>1621295.8914973501</v>
      </c>
      <c r="J26" s="21">
        <f>VLOOKUP(B26,RMS!B:E,4,FALSE)</f>
        <v>1463785.1013954501</v>
      </c>
      <c r="K26" s="22">
        <f t="shared" si="1"/>
        <v>1.5802650013938546E-2</v>
      </c>
      <c r="L26" s="22">
        <f t="shared" si="2"/>
        <v>1.0504550067707896E-2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1695631.5</v>
      </c>
      <c r="F27" s="25">
        <f>VLOOKUP(C27,RA!B31:I66,8,0)</f>
        <v>-73725.2163</v>
      </c>
      <c r="G27" s="16">
        <f t="shared" si="0"/>
        <v>1769356.7163</v>
      </c>
      <c r="H27" s="27">
        <f>RA!J31</f>
        <v>-4.34795038308736</v>
      </c>
      <c r="I27" s="20">
        <f>VLOOKUP(B27,RMS!B:D,3,FALSE)</f>
        <v>1695631.2066876099</v>
      </c>
      <c r="J27" s="21">
        <f>VLOOKUP(B27,RMS!B:E,4,FALSE)</f>
        <v>1769356.75870885</v>
      </c>
      <c r="K27" s="22">
        <f t="shared" si="1"/>
        <v>0.29331239010207355</v>
      </c>
      <c r="L27" s="22">
        <f t="shared" si="2"/>
        <v>-4.240885004401207E-2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157301.9713</v>
      </c>
      <c r="F28" s="25">
        <f>VLOOKUP(C28,RA!B32:I67,8,0)</f>
        <v>40393.332000000002</v>
      </c>
      <c r="G28" s="16">
        <f t="shared" si="0"/>
        <v>116908.63930000001</v>
      </c>
      <c r="H28" s="27">
        <f>RA!J32</f>
        <v>25.678846657912199</v>
      </c>
      <c r="I28" s="20">
        <f>VLOOKUP(B28,RMS!B:D,3,FALSE)</f>
        <v>157301.76765241701</v>
      </c>
      <c r="J28" s="21">
        <f>VLOOKUP(B28,RMS!B:E,4,FALSE)</f>
        <v>116908.630668078</v>
      </c>
      <c r="K28" s="22">
        <f t="shared" si="1"/>
        <v>0.20364758299547248</v>
      </c>
      <c r="L28" s="22">
        <f t="shared" si="2"/>
        <v>8.631922013591975E-3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220129.81200000001</v>
      </c>
      <c r="F31" s="25">
        <f>VLOOKUP(C31,RA!B35:I70,8,0)</f>
        <v>18320.772499999999</v>
      </c>
      <c r="G31" s="16">
        <f t="shared" si="0"/>
        <v>201809.03950000001</v>
      </c>
      <c r="H31" s="27">
        <f>RA!J35</f>
        <v>8.3227130089948904</v>
      </c>
      <c r="I31" s="20">
        <f>VLOOKUP(B31,RMS!B:D,3,FALSE)</f>
        <v>220129.81169999999</v>
      </c>
      <c r="J31" s="21">
        <f>VLOOKUP(B31,RMS!B:E,4,FALSE)</f>
        <v>201809.0336</v>
      </c>
      <c r="K31" s="22">
        <f t="shared" si="1"/>
        <v>3.0000001424923539E-4</v>
      </c>
      <c r="L31" s="22">
        <f t="shared" si="2"/>
        <v>5.9000000183004886E-3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279604.27340000001</v>
      </c>
      <c r="F35" s="25">
        <f>VLOOKUP(C35,RA!B8:I74,8,0)</f>
        <v>14114.0301</v>
      </c>
      <c r="G35" s="16">
        <f t="shared" si="0"/>
        <v>265490.24330000003</v>
      </c>
      <c r="H35" s="27">
        <f>RA!J39</f>
        <v>5.0478592220257497</v>
      </c>
      <c r="I35" s="20">
        <f>VLOOKUP(B35,RMS!B:D,3,FALSE)</f>
        <v>279604.27350427402</v>
      </c>
      <c r="J35" s="21">
        <f>VLOOKUP(B35,RMS!B:E,4,FALSE)</f>
        <v>265490.24358974397</v>
      </c>
      <c r="K35" s="22">
        <f t="shared" si="1"/>
        <v>-1.042740186676383E-4</v>
      </c>
      <c r="L35" s="22">
        <f t="shared" si="2"/>
        <v>-2.8974394081160426E-4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975539.25780000002</v>
      </c>
      <c r="F36" s="25">
        <f>VLOOKUP(C36,RA!B8:I75,8,0)</f>
        <v>40098.327899999997</v>
      </c>
      <c r="G36" s="16">
        <f t="shared" si="0"/>
        <v>935440.92989999999</v>
      </c>
      <c r="H36" s="27">
        <f>RA!J40</f>
        <v>4.1103756285962598</v>
      </c>
      <c r="I36" s="20">
        <f>VLOOKUP(B36,RMS!B:D,3,FALSE)</f>
        <v>975539.23555811995</v>
      </c>
      <c r="J36" s="21">
        <f>VLOOKUP(B36,RMS!B:E,4,FALSE)</f>
        <v>935440.94803675194</v>
      </c>
      <c r="K36" s="22">
        <f t="shared" si="1"/>
        <v>2.2241880069486797E-2</v>
      </c>
      <c r="L36" s="22">
        <f t="shared" si="2"/>
        <v>-1.8136751954443753E-2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11550.560600000001</v>
      </c>
      <c r="F40" s="25">
        <f>VLOOKUP(C40,RA!B8:I78,8,0)</f>
        <v>1253.3414</v>
      </c>
      <c r="G40" s="16">
        <f t="shared" si="0"/>
        <v>10297.219200000001</v>
      </c>
      <c r="H40" s="27">
        <f>RA!J43</f>
        <v>0</v>
      </c>
      <c r="I40" s="20">
        <f>VLOOKUP(B40,RMS!B:D,3,FALSE)</f>
        <v>11550.5604719764</v>
      </c>
      <c r="J40" s="21">
        <f>VLOOKUP(B40,RMS!B:E,4,FALSE)</f>
        <v>10297.218561379599</v>
      </c>
      <c r="K40" s="22">
        <f t="shared" si="1"/>
        <v>1.2802360106434207E-4</v>
      </c>
      <c r="L40" s="22">
        <f t="shared" si="2"/>
        <v>6.3862040224194061E-4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3"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5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5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6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4"/>
      <c r="W4" s="44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5" t="s">
        <v>4</v>
      </c>
      <c r="C6" s="46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7" t="s">
        <v>5</v>
      </c>
      <c r="B7" s="48"/>
      <c r="C7" s="49"/>
      <c r="D7" s="64">
        <v>25480119.944499999</v>
      </c>
      <c r="E7" s="64">
        <v>25595455</v>
      </c>
      <c r="F7" s="65">
        <v>99.549392439009196</v>
      </c>
      <c r="G7" s="64">
        <v>16626514.622199999</v>
      </c>
      <c r="H7" s="65">
        <v>53.249917517159801</v>
      </c>
      <c r="I7" s="64">
        <v>1249217.5796999999</v>
      </c>
      <c r="J7" s="65">
        <v>4.9027146748955897</v>
      </c>
      <c r="K7" s="64">
        <v>1245051.5814</v>
      </c>
      <c r="L7" s="65">
        <v>7.4883498417496801</v>
      </c>
      <c r="M7" s="65">
        <v>3.3460447440379999E-3</v>
      </c>
      <c r="N7" s="64">
        <v>475598312.85680002</v>
      </c>
      <c r="O7" s="64">
        <v>3642254984.6044998</v>
      </c>
      <c r="P7" s="64">
        <v>1262552</v>
      </c>
      <c r="Q7" s="64">
        <v>1087700</v>
      </c>
      <c r="R7" s="65">
        <v>16.075388434310899</v>
      </c>
      <c r="S7" s="64">
        <v>20.181441987736001</v>
      </c>
      <c r="T7" s="64">
        <v>19.282098429622099</v>
      </c>
      <c r="U7" s="66">
        <v>4.4562898858284301</v>
      </c>
      <c r="V7" s="54"/>
      <c r="W7" s="54"/>
    </row>
    <row r="8" spans="1:23" ht="14.25" thickBot="1" x14ac:dyDescent="0.2">
      <c r="A8" s="50">
        <v>41818</v>
      </c>
      <c r="B8" s="40" t="s">
        <v>6</v>
      </c>
      <c r="C8" s="41"/>
      <c r="D8" s="67">
        <v>813223.19590000005</v>
      </c>
      <c r="E8" s="67">
        <v>928728</v>
      </c>
      <c r="F8" s="68">
        <v>87.563118146540205</v>
      </c>
      <c r="G8" s="67">
        <v>584989.19759999996</v>
      </c>
      <c r="H8" s="68">
        <v>39.015079122206402</v>
      </c>
      <c r="I8" s="67">
        <v>89859.8505</v>
      </c>
      <c r="J8" s="68">
        <v>11.049838587123901</v>
      </c>
      <c r="K8" s="67">
        <v>39544.756600000001</v>
      </c>
      <c r="L8" s="68">
        <v>6.7599122791049702</v>
      </c>
      <c r="M8" s="68">
        <v>1.2723581639139501</v>
      </c>
      <c r="N8" s="67">
        <v>16689969.9224</v>
      </c>
      <c r="O8" s="67">
        <v>139265237.39070001</v>
      </c>
      <c r="P8" s="67">
        <v>35439</v>
      </c>
      <c r="Q8" s="67">
        <v>29307</v>
      </c>
      <c r="R8" s="68">
        <v>20.923328897533001</v>
      </c>
      <c r="S8" s="67">
        <v>22.947125931883001</v>
      </c>
      <c r="T8" s="67">
        <v>21.0545566963524</v>
      </c>
      <c r="U8" s="69">
        <v>8.2475218951101592</v>
      </c>
      <c r="V8" s="54"/>
      <c r="W8" s="54"/>
    </row>
    <row r="9" spans="1:23" ht="12" customHeight="1" thickBot="1" x14ac:dyDescent="0.2">
      <c r="A9" s="51"/>
      <c r="B9" s="40" t="s">
        <v>7</v>
      </c>
      <c r="C9" s="41"/>
      <c r="D9" s="67">
        <v>134051.2065</v>
      </c>
      <c r="E9" s="67">
        <v>155379</v>
      </c>
      <c r="F9" s="68">
        <v>86.2736962523893</v>
      </c>
      <c r="G9" s="67">
        <v>92861.178899999999</v>
      </c>
      <c r="H9" s="68">
        <v>44.3565633001026</v>
      </c>
      <c r="I9" s="67">
        <v>29542.375100000001</v>
      </c>
      <c r="J9" s="68">
        <v>22.038126975007899</v>
      </c>
      <c r="K9" s="67">
        <v>18450.105</v>
      </c>
      <c r="L9" s="68">
        <v>19.868480261131001</v>
      </c>
      <c r="M9" s="68">
        <v>0.60120363000644195</v>
      </c>
      <c r="N9" s="67">
        <v>2686142.8539</v>
      </c>
      <c r="O9" s="67">
        <v>23268145.846500002</v>
      </c>
      <c r="P9" s="67">
        <v>7650</v>
      </c>
      <c r="Q9" s="67">
        <v>5452</v>
      </c>
      <c r="R9" s="68">
        <v>40.315480557593602</v>
      </c>
      <c r="S9" s="67">
        <v>17.523033529411801</v>
      </c>
      <c r="T9" s="67">
        <v>17.686658987527501</v>
      </c>
      <c r="U9" s="69">
        <v>-0.93377358344434502</v>
      </c>
      <c r="V9" s="54"/>
      <c r="W9" s="54"/>
    </row>
    <row r="10" spans="1:23" ht="14.25" thickBot="1" x14ac:dyDescent="0.2">
      <c r="A10" s="51"/>
      <c r="B10" s="40" t="s">
        <v>8</v>
      </c>
      <c r="C10" s="41"/>
      <c r="D10" s="67">
        <v>217396.7818</v>
      </c>
      <c r="E10" s="67">
        <v>231660</v>
      </c>
      <c r="F10" s="68">
        <v>93.843037986704701</v>
      </c>
      <c r="G10" s="67">
        <v>128043.31939999999</v>
      </c>
      <c r="H10" s="68">
        <v>69.783775380631099</v>
      </c>
      <c r="I10" s="67">
        <v>56722.070299999999</v>
      </c>
      <c r="J10" s="68">
        <v>26.091494929388102</v>
      </c>
      <c r="K10" s="67">
        <v>25303.7232</v>
      </c>
      <c r="L10" s="68">
        <v>19.7618456929819</v>
      </c>
      <c r="M10" s="68">
        <v>1.2416491775408001</v>
      </c>
      <c r="N10" s="67">
        <v>5108773.2915000003</v>
      </c>
      <c r="O10" s="67">
        <v>35222569.491999999</v>
      </c>
      <c r="P10" s="67">
        <v>106299</v>
      </c>
      <c r="Q10" s="67">
        <v>89407</v>
      </c>
      <c r="R10" s="68">
        <v>18.893375239075201</v>
      </c>
      <c r="S10" s="67">
        <v>2.0451441857402202</v>
      </c>
      <c r="T10" s="67">
        <v>1.6978512979967999</v>
      </c>
      <c r="U10" s="69">
        <v>16.981340003551999</v>
      </c>
      <c r="V10" s="54"/>
      <c r="W10" s="54"/>
    </row>
    <row r="11" spans="1:23" ht="14.25" thickBot="1" x14ac:dyDescent="0.2">
      <c r="A11" s="51"/>
      <c r="B11" s="40" t="s">
        <v>9</v>
      </c>
      <c r="C11" s="41"/>
      <c r="D11" s="67">
        <v>77133.170199999993</v>
      </c>
      <c r="E11" s="67">
        <v>84993</v>
      </c>
      <c r="F11" s="68">
        <v>90.752379843045901</v>
      </c>
      <c r="G11" s="67">
        <v>55856.639499999997</v>
      </c>
      <c r="H11" s="68">
        <v>38.0913189380109</v>
      </c>
      <c r="I11" s="67">
        <v>9200.2155000000002</v>
      </c>
      <c r="J11" s="68">
        <v>11.927703057121301</v>
      </c>
      <c r="K11" s="67">
        <v>8828.0036999999993</v>
      </c>
      <c r="L11" s="68">
        <v>15.8047526292734</v>
      </c>
      <c r="M11" s="68">
        <v>4.2162623923685E-2</v>
      </c>
      <c r="N11" s="67">
        <v>2154287.7889999999</v>
      </c>
      <c r="O11" s="67">
        <v>14953215.403200001</v>
      </c>
      <c r="P11" s="67">
        <v>4261</v>
      </c>
      <c r="Q11" s="67">
        <v>3484</v>
      </c>
      <c r="R11" s="68">
        <v>22.301951779563701</v>
      </c>
      <c r="S11" s="67">
        <v>18.102128655245298</v>
      </c>
      <c r="T11" s="67">
        <v>19.1633830367394</v>
      </c>
      <c r="U11" s="69">
        <v>-5.8625944037063604</v>
      </c>
      <c r="V11" s="54"/>
      <c r="W11" s="54"/>
    </row>
    <row r="12" spans="1:23" ht="14.25" thickBot="1" x14ac:dyDescent="0.2">
      <c r="A12" s="51"/>
      <c r="B12" s="40" t="s">
        <v>10</v>
      </c>
      <c r="C12" s="41"/>
      <c r="D12" s="67">
        <v>333281.06160000002</v>
      </c>
      <c r="E12" s="67">
        <v>325656</v>
      </c>
      <c r="F12" s="68">
        <v>102.34144667993201</v>
      </c>
      <c r="G12" s="67">
        <v>166139.56880000001</v>
      </c>
      <c r="H12" s="68">
        <v>100.603061635008</v>
      </c>
      <c r="I12" s="67">
        <v>32641.477999999999</v>
      </c>
      <c r="J12" s="68">
        <v>9.7939792448140697</v>
      </c>
      <c r="K12" s="67">
        <v>-3861.2438999999999</v>
      </c>
      <c r="L12" s="68">
        <v>-2.3240964978356198</v>
      </c>
      <c r="M12" s="68">
        <v>-9.4536172397708391</v>
      </c>
      <c r="N12" s="67">
        <v>6980831.0053000003</v>
      </c>
      <c r="O12" s="67">
        <v>44438221.025600001</v>
      </c>
      <c r="P12" s="67">
        <v>3247</v>
      </c>
      <c r="Q12" s="67">
        <v>2228</v>
      </c>
      <c r="R12" s="68">
        <v>45.736086175942603</v>
      </c>
      <c r="S12" s="67">
        <v>102.642766122575</v>
      </c>
      <c r="T12" s="67">
        <v>75.838642863554796</v>
      </c>
      <c r="U12" s="69">
        <v>26.1139915374171</v>
      </c>
      <c r="V12" s="54"/>
      <c r="W12" s="54"/>
    </row>
    <row r="13" spans="1:23" ht="14.25" thickBot="1" x14ac:dyDescent="0.2">
      <c r="A13" s="51"/>
      <c r="B13" s="40" t="s">
        <v>11</v>
      </c>
      <c r="C13" s="41"/>
      <c r="D13" s="67">
        <v>379291.53100000002</v>
      </c>
      <c r="E13" s="67">
        <v>499006</v>
      </c>
      <c r="F13" s="68">
        <v>76.0094129128708</v>
      </c>
      <c r="G13" s="67">
        <v>282608.47220000002</v>
      </c>
      <c r="H13" s="68">
        <v>34.210955548274598</v>
      </c>
      <c r="I13" s="67">
        <v>69115.327799999999</v>
      </c>
      <c r="J13" s="68">
        <v>18.222217516372702</v>
      </c>
      <c r="K13" s="67">
        <v>40875.220200000003</v>
      </c>
      <c r="L13" s="68">
        <v>14.4635508913805</v>
      </c>
      <c r="M13" s="68">
        <v>0.69088576065946194</v>
      </c>
      <c r="N13" s="67">
        <v>9497981.1272</v>
      </c>
      <c r="O13" s="67">
        <v>69897688.778999999</v>
      </c>
      <c r="P13" s="67">
        <v>15305</v>
      </c>
      <c r="Q13" s="67">
        <v>12290</v>
      </c>
      <c r="R13" s="68">
        <v>24.532139951179801</v>
      </c>
      <c r="S13" s="67">
        <v>24.782197386475001</v>
      </c>
      <c r="T13" s="67">
        <v>26.704200740439401</v>
      </c>
      <c r="U13" s="69">
        <v>-7.75558084697251</v>
      </c>
      <c r="V13" s="54"/>
      <c r="W13" s="54"/>
    </row>
    <row r="14" spans="1:23" ht="14.25" thickBot="1" x14ac:dyDescent="0.2">
      <c r="A14" s="51"/>
      <c r="B14" s="40" t="s">
        <v>12</v>
      </c>
      <c r="C14" s="41"/>
      <c r="D14" s="67">
        <v>196219.03</v>
      </c>
      <c r="E14" s="67">
        <v>216404</v>
      </c>
      <c r="F14" s="68">
        <v>90.672552263359293</v>
      </c>
      <c r="G14" s="67">
        <v>162925.13680000001</v>
      </c>
      <c r="H14" s="68">
        <v>20.4350868465866</v>
      </c>
      <c r="I14" s="67">
        <v>28926.970399999998</v>
      </c>
      <c r="J14" s="68">
        <v>14.7421839767529</v>
      </c>
      <c r="K14" s="67">
        <v>20688.339800000002</v>
      </c>
      <c r="L14" s="68">
        <v>12.6980650170613</v>
      </c>
      <c r="M14" s="68">
        <v>0.39822579673599501</v>
      </c>
      <c r="N14" s="67">
        <v>5066784.1847000001</v>
      </c>
      <c r="O14" s="67">
        <v>32431197.4005</v>
      </c>
      <c r="P14" s="67">
        <v>3581</v>
      </c>
      <c r="Q14" s="67">
        <v>3302</v>
      </c>
      <c r="R14" s="68">
        <v>8.4494245911568697</v>
      </c>
      <c r="S14" s="67">
        <v>54.7944791957554</v>
      </c>
      <c r="T14" s="67">
        <v>53.477580526953403</v>
      </c>
      <c r="U14" s="69">
        <v>2.4033418843116401</v>
      </c>
      <c r="V14" s="54"/>
      <c r="W14" s="54"/>
    </row>
    <row r="15" spans="1:23" ht="14.25" thickBot="1" x14ac:dyDescent="0.2">
      <c r="A15" s="51"/>
      <c r="B15" s="40" t="s">
        <v>13</v>
      </c>
      <c r="C15" s="41"/>
      <c r="D15" s="67">
        <v>186859.45310000001</v>
      </c>
      <c r="E15" s="67">
        <v>143503</v>
      </c>
      <c r="F15" s="68">
        <v>130.21292453816301</v>
      </c>
      <c r="G15" s="67">
        <v>99258.153399999996</v>
      </c>
      <c r="H15" s="68">
        <v>88.256024013438903</v>
      </c>
      <c r="I15" s="67">
        <v>17103.383600000001</v>
      </c>
      <c r="J15" s="68">
        <v>9.1530737761749297</v>
      </c>
      <c r="K15" s="67">
        <v>12208.585999999999</v>
      </c>
      <c r="L15" s="68">
        <v>12.2998318846419</v>
      </c>
      <c r="M15" s="68">
        <v>0.40093075479830398</v>
      </c>
      <c r="N15" s="67">
        <v>4290004.3656000001</v>
      </c>
      <c r="O15" s="67">
        <v>25541598.59</v>
      </c>
      <c r="P15" s="67">
        <v>8192</v>
      </c>
      <c r="Q15" s="67">
        <v>6299</v>
      </c>
      <c r="R15" s="68">
        <v>30.052389268137802</v>
      </c>
      <c r="S15" s="67">
        <v>22.809991833496099</v>
      </c>
      <c r="T15" s="67">
        <v>24.085570503254502</v>
      </c>
      <c r="U15" s="69">
        <v>-5.5921925753836597</v>
      </c>
      <c r="V15" s="54"/>
      <c r="W15" s="54"/>
    </row>
    <row r="16" spans="1:23" ht="14.25" thickBot="1" x14ac:dyDescent="0.2">
      <c r="A16" s="51"/>
      <c r="B16" s="40" t="s">
        <v>14</v>
      </c>
      <c r="C16" s="41"/>
      <c r="D16" s="67">
        <v>2039413.2948</v>
      </c>
      <c r="E16" s="67">
        <v>1173281</v>
      </c>
      <c r="F16" s="68">
        <v>173.821385908406</v>
      </c>
      <c r="G16" s="67">
        <v>687761.52289999998</v>
      </c>
      <c r="H16" s="68">
        <v>196.529135011894</v>
      </c>
      <c r="I16" s="67">
        <v>-217138.47750000001</v>
      </c>
      <c r="J16" s="68">
        <v>-10.647105128403799</v>
      </c>
      <c r="K16" s="67">
        <v>42683.054300000003</v>
      </c>
      <c r="L16" s="68">
        <v>6.2060834866166399</v>
      </c>
      <c r="M16" s="68">
        <v>-6.0872291372082099</v>
      </c>
      <c r="N16" s="67">
        <v>26094005.4822</v>
      </c>
      <c r="O16" s="67">
        <v>184957434.8409</v>
      </c>
      <c r="P16" s="67">
        <v>74210</v>
      </c>
      <c r="Q16" s="67">
        <v>51597</v>
      </c>
      <c r="R16" s="68">
        <v>43.826191445239097</v>
      </c>
      <c r="S16" s="67">
        <v>27.481650650855698</v>
      </c>
      <c r="T16" s="67">
        <v>17.366537604899499</v>
      </c>
      <c r="U16" s="69">
        <v>36.806788553078498</v>
      </c>
      <c r="V16" s="54"/>
      <c r="W16" s="54"/>
    </row>
    <row r="17" spans="1:23" ht="12" thickBot="1" x14ac:dyDescent="0.2">
      <c r="A17" s="51"/>
      <c r="B17" s="40" t="s">
        <v>15</v>
      </c>
      <c r="C17" s="41"/>
      <c r="D17" s="67">
        <v>1132278.7881</v>
      </c>
      <c r="E17" s="67">
        <v>798314</v>
      </c>
      <c r="F17" s="68">
        <v>141.833763168377</v>
      </c>
      <c r="G17" s="67">
        <v>1351711.7594999999</v>
      </c>
      <c r="H17" s="68">
        <v>-16.233710320103199</v>
      </c>
      <c r="I17" s="67">
        <v>58645.9594</v>
      </c>
      <c r="J17" s="68">
        <v>5.1794628687171498</v>
      </c>
      <c r="K17" s="67">
        <v>21287.0978</v>
      </c>
      <c r="L17" s="68">
        <v>1.5748252281147701</v>
      </c>
      <c r="M17" s="68">
        <v>1.7550002330519701</v>
      </c>
      <c r="N17" s="67">
        <v>20653314.660599999</v>
      </c>
      <c r="O17" s="67">
        <v>189318238.54049999</v>
      </c>
      <c r="P17" s="67">
        <v>15662</v>
      </c>
      <c r="Q17" s="67">
        <v>13555</v>
      </c>
      <c r="R17" s="68">
        <v>15.5440796753965</v>
      </c>
      <c r="S17" s="67">
        <v>72.294648710254094</v>
      </c>
      <c r="T17" s="67">
        <v>85.515670571744806</v>
      </c>
      <c r="U17" s="69">
        <v>-18.2876908559006</v>
      </c>
      <c r="V17" s="53"/>
      <c r="W17" s="53"/>
    </row>
    <row r="18" spans="1:23" ht="12" thickBot="1" x14ac:dyDescent="0.2">
      <c r="A18" s="51"/>
      <c r="B18" s="40" t="s">
        <v>16</v>
      </c>
      <c r="C18" s="41"/>
      <c r="D18" s="67">
        <v>2358857.7030000002</v>
      </c>
      <c r="E18" s="67">
        <v>2399312</v>
      </c>
      <c r="F18" s="68">
        <v>98.313920949005393</v>
      </c>
      <c r="G18" s="67">
        <v>1676664.0596</v>
      </c>
      <c r="H18" s="68">
        <v>40.687556907657999</v>
      </c>
      <c r="I18" s="67">
        <v>183555.85680000001</v>
      </c>
      <c r="J18" s="68">
        <v>7.7815570039071602</v>
      </c>
      <c r="K18" s="67">
        <v>216132.54070000001</v>
      </c>
      <c r="L18" s="68">
        <v>12.890628833039001</v>
      </c>
      <c r="M18" s="68">
        <v>-0.15072549369239899</v>
      </c>
      <c r="N18" s="67">
        <v>48406266.866800003</v>
      </c>
      <c r="O18" s="67">
        <v>458590576.39660001</v>
      </c>
      <c r="P18" s="67">
        <v>120533</v>
      </c>
      <c r="Q18" s="67">
        <v>94947</v>
      </c>
      <c r="R18" s="68">
        <v>26.947665539722198</v>
      </c>
      <c r="S18" s="67">
        <v>19.570223117320602</v>
      </c>
      <c r="T18" s="67">
        <v>21.515502735210202</v>
      </c>
      <c r="U18" s="69">
        <v>-9.9399971386526502</v>
      </c>
      <c r="V18" s="53"/>
      <c r="W18" s="53"/>
    </row>
    <row r="19" spans="1:23" ht="12" thickBot="1" x14ac:dyDescent="0.2">
      <c r="A19" s="51"/>
      <c r="B19" s="40" t="s">
        <v>17</v>
      </c>
      <c r="C19" s="41"/>
      <c r="D19" s="67">
        <v>1268237.6285999999</v>
      </c>
      <c r="E19" s="67">
        <v>875030</v>
      </c>
      <c r="F19" s="68">
        <v>144.936474018034</v>
      </c>
      <c r="G19" s="67">
        <v>412784.12550000002</v>
      </c>
      <c r="H19" s="68">
        <v>207.239922820142</v>
      </c>
      <c r="I19" s="67">
        <v>-57424.699399999998</v>
      </c>
      <c r="J19" s="68">
        <v>-4.5279132321117803</v>
      </c>
      <c r="K19" s="67">
        <v>52940.202499999999</v>
      </c>
      <c r="L19" s="68">
        <v>12.8251546582307</v>
      </c>
      <c r="M19" s="68">
        <v>-2.0847087220718499</v>
      </c>
      <c r="N19" s="67">
        <v>16788257.302000001</v>
      </c>
      <c r="O19" s="67">
        <v>147185540.3089</v>
      </c>
      <c r="P19" s="67">
        <v>14975</v>
      </c>
      <c r="Q19" s="67">
        <v>12849</v>
      </c>
      <c r="R19" s="68">
        <v>16.546034710872402</v>
      </c>
      <c r="S19" s="67">
        <v>84.690325782971598</v>
      </c>
      <c r="T19" s="67">
        <v>87.727731994707796</v>
      </c>
      <c r="U19" s="69">
        <v>-3.5864854499672698</v>
      </c>
      <c r="V19" s="53"/>
      <c r="W19" s="53"/>
    </row>
    <row r="20" spans="1:23" ht="12" thickBot="1" x14ac:dyDescent="0.2">
      <c r="A20" s="51"/>
      <c r="B20" s="40" t="s">
        <v>18</v>
      </c>
      <c r="C20" s="41"/>
      <c r="D20" s="67">
        <v>1747753.6292000001</v>
      </c>
      <c r="E20" s="67">
        <v>1545033</v>
      </c>
      <c r="F20" s="68">
        <v>113.120796073611</v>
      </c>
      <c r="G20" s="67">
        <v>1170803.2047999999</v>
      </c>
      <c r="H20" s="68">
        <v>49.278172628384297</v>
      </c>
      <c r="I20" s="67">
        <v>132542.65969999999</v>
      </c>
      <c r="J20" s="68">
        <v>7.5836008854788499</v>
      </c>
      <c r="K20" s="67">
        <v>-29441.383699999998</v>
      </c>
      <c r="L20" s="68">
        <v>-2.5146312872477399</v>
      </c>
      <c r="M20" s="68">
        <v>-5.5019167934012598</v>
      </c>
      <c r="N20" s="67">
        <v>25675065.4388</v>
      </c>
      <c r="O20" s="67">
        <v>209233411.53400001</v>
      </c>
      <c r="P20" s="67">
        <v>59477</v>
      </c>
      <c r="Q20" s="67">
        <v>51492</v>
      </c>
      <c r="R20" s="68">
        <v>15.5072632641964</v>
      </c>
      <c r="S20" s="67">
        <v>29.385369625233299</v>
      </c>
      <c r="T20" s="67">
        <v>27.9008424434864</v>
      </c>
      <c r="U20" s="69">
        <v>5.0519261819056602</v>
      </c>
      <c r="V20" s="53"/>
      <c r="W20" s="53"/>
    </row>
    <row r="21" spans="1:23" ht="12" thickBot="1" x14ac:dyDescent="0.2">
      <c r="A21" s="51"/>
      <c r="B21" s="40" t="s">
        <v>19</v>
      </c>
      <c r="C21" s="41"/>
      <c r="D21" s="67">
        <v>549613.64709999994</v>
      </c>
      <c r="E21" s="67">
        <v>514175</v>
      </c>
      <c r="F21" s="68">
        <v>106.89233181309901</v>
      </c>
      <c r="G21" s="67">
        <v>350825.93310000002</v>
      </c>
      <c r="H21" s="68">
        <v>56.662776392684002</v>
      </c>
      <c r="I21" s="67">
        <v>17540.345600000001</v>
      </c>
      <c r="J21" s="68">
        <v>3.1913955726082301</v>
      </c>
      <c r="K21" s="67">
        <v>28122.429599999999</v>
      </c>
      <c r="L21" s="68">
        <v>8.0160635080485694</v>
      </c>
      <c r="M21" s="68">
        <v>-0.37628626510989699</v>
      </c>
      <c r="N21" s="67">
        <v>9381523.8355999999</v>
      </c>
      <c r="O21" s="67">
        <v>84496100.993200004</v>
      </c>
      <c r="P21" s="67">
        <v>51939</v>
      </c>
      <c r="Q21" s="67">
        <v>48005</v>
      </c>
      <c r="R21" s="68">
        <v>8.1949796896156695</v>
      </c>
      <c r="S21" s="67">
        <v>10.5819066039007</v>
      </c>
      <c r="T21" s="67">
        <v>10.376513088219999</v>
      </c>
      <c r="U21" s="69">
        <v>1.940987795196</v>
      </c>
      <c r="V21" s="53"/>
      <c r="W21" s="53"/>
    </row>
    <row r="22" spans="1:23" ht="12" thickBot="1" x14ac:dyDescent="0.2">
      <c r="A22" s="51"/>
      <c r="B22" s="40" t="s">
        <v>20</v>
      </c>
      <c r="C22" s="41"/>
      <c r="D22" s="67">
        <v>1494105.1703000001</v>
      </c>
      <c r="E22" s="67">
        <v>1613730</v>
      </c>
      <c r="F22" s="68">
        <v>92.587060431422898</v>
      </c>
      <c r="G22" s="67">
        <v>1040635.5718</v>
      </c>
      <c r="H22" s="68">
        <v>43.576215419546799</v>
      </c>
      <c r="I22" s="67">
        <v>187593.8236</v>
      </c>
      <c r="J22" s="68">
        <v>12.555596977308699</v>
      </c>
      <c r="K22" s="67">
        <v>121926.7074</v>
      </c>
      <c r="L22" s="68">
        <v>11.716561561421701</v>
      </c>
      <c r="M22" s="68">
        <v>0.53857860677372804</v>
      </c>
      <c r="N22" s="67">
        <v>36211417.261600003</v>
      </c>
      <c r="O22" s="67">
        <v>252179125.6153</v>
      </c>
      <c r="P22" s="67">
        <v>89014</v>
      </c>
      <c r="Q22" s="67">
        <v>71704</v>
      </c>
      <c r="R22" s="68">
        <v>24.140912640856801</v>
      </c>
      <c r="S22" s="67">
        <v>16.785058196463499</v>
      </c>
      <c r="T22" s="67">
        <v>16.311750264978201</v>
      </c>
      <c r="U22" s="69">
        <v>2.8198170417124802</v>
      </c>
      <c r="V22" s="53"/>
      <c r="W22" s="53"/>
    </row>
    <row r="23" spans="1:23" ht="12" thickBot="1" x14ac:dyDescent="0.2">
      <c r="A23" s="51"/>
      <c r="B23" s="40" t="s">
        <v>21</v>
      </c>
      <c r="C23" s="41"/>
      <c r="D23" s="67">
        <v>4130148.9657000001</v>
      </c>
      <c r="E23" s="67">
        <v>3751981</v>
      </c>
      <c r="F23" s="68">
        <v>110.079154603928</v>
      </c>
      <c r="G23" s="67">
        <v>2670000.8646</v>
      </c>
      <c r="H23" s="68">
        <v>54.687177088938803</v>
      </c>
      <c r="I23" s="67">
        <v>1136.4608000000001</v>
      </c>
      <c r="J23" s="68">
        <v>2.7516218166416001E-2</v>
      </c>
      <c r="K23" s="67">
        <v>63980.082300000002</v>
      </c>
      <c r="L23" s="68">
        <v>2.3962569880884699</v>
      </c>
      <c r="M23" s="68">
        <v>-0.98223727198925503</v>
      </c>
      <c r="N23" s="67">
        <v>78687246.297600001</v>
      </c>
      <c r="O23" s="67">
        <v>517998522.17879999</v>
      </c>
      <c r="P23" s="67">
        <v>128577</v>
      </c>
      <c r="Q23" s="67">
        <v>108837</v>
      </c>
      <c r="R23" s="68">
        <v>18.137214366437899</v>
      </c>
      <c r="S23" s="67">
        <v>32.121988891481401</v>
      </c>
      <c r="T23" s="67">
        <v>31.498519921534001</v>
      </c>
      <c r="U23" s="69">
        <v>1.9409413659086201</v>
      </c>
      <c r="V23" s="53"/>
      <c r="W23" s="53"/>
    </row>
    <row r="24" spans="1:23" ht="12" thickBot="1" x14ac:dyDescent="0.2">
      <c r="A24" s="51"/>
      <c r="B24" s="40" t="s">
        <v>22</v>
      </c>
      <c r="C24" s="41"/>
      <c r="D24" s="67">
        <v>340232.02740000002</v>
      </c>
      <c r="E24" s="67">
        <v>406596</v>
      </c>
      <c r="F24" s="68">
        <v>83.678154089071199</v>
      </c>
      <c r="G24" s="67">
        <v>278477.54979999998</v>
      </c>
      <c r="H24" s="68">
        <v>22.175747253001699</v>
      </c>
      <c r="I24" s="67">
        <v>63084.992100000003</v>
      </c>
      <c r="J24" s="68">
        <v>18.541755925238899</v>
      </c>
      <c r="K24" s="67">
        <v>43381.543599999997</v>
      </c>
      <c r="L24" s="68">
        <v>15.5781116399351</v>
      </c>
      <c r="M24" s="68">
        <v>0.45418965912499298</v>
      </c>
      <c r="N24" s="67">
        <v>7406690.0477999998</v>
      </c>
      <c r="O24" s="67">
        <v>57360593.933200002</v>
      </c>
      <c r="P24" s="67">
        <v>34573</v>
      </c>
      <c r="Q24" s="67">
        <v>30398</v>
      </c>
      <c r="R24" s="68">
        <v>13.734456214224601</v>
      </c>
      <c r="S24" s="67">
        <v>9.8409749631215107</v>
      </c>
      <c r="T24" s="67">
        <v>9.6489443187051798</v>
      </c>
      <c r="U24" s="69">
        <v>1.95133759750389</v>
      </c>
      <c r="V24" s="53"/>
      <c r="W24" s="53"/>
    </row>
    <row r="25" spans="1:23" ht="12" thickBot="1" x14ac:dyDescent="0.2">
      <c r="A25" s="51"/>
      <c r="B25" s="40" t="s">
        <v>23</v>
      </c>
      <c r="C25" s="41"/>
      <c r="D25" s="67">
        <v>340730.82530000003</v>
      </c>
      <c r="E25" s="67">
        <v>325468</v>
      </c>
      <c r="F25" s="68">
        <v>104.68950105694</v>
      </c>
      <c r="G25" s="67">
        <v>202454.9613</v>
      </c>
      <c r="H25" s="68">
        <v>68.299568018538807</v>
      </c>
      <c r="I25" s="67">
        <v>18891.465899999999</v>
      </c>
      <c r="J25" s="68">
        <v>5.5443958976610999</v>
      </c>
      <c r="K25" s="67">
        <v>16470.0209</v>
      </c>
      <c r="L25" s="68">
        <v>8.1351530208215301</v>
      </c>
      <c r="M25" s="68">
        <v>0.14702136777494901</v>
      </c>
      <c r="N25" s="67">
        <v>6329566.7408999996</v>
      </c>
      <c r="O25" s="67">
        <v>56457582.5669</v>
      </c>
      <c r="P25" s="67">
        <v>25973</v>
      </c>
      <c r="Q25" s="67">
        <v>23349</v>
      </c>
      <c r="R25" s="68">
        <v>11.2381686581867</v>
      </c>
      <c r="S25" s="67">
        <v>13.118654960921001</v>
      </c>
      <c r="T25" s="67">
        <v>12.665224155210099</v>
      </c>
      <c r="U25" s="69">
        <v>3.45638182467335</v>
      </c>
      <c r="V25" s="53"/>
      <c r="W25" s="53"/>
    </row>
    <row r="26" spans="1:23" ht="12" thickBot="1" x14ac:dyDescent="0.2">
      <c r="A26" s="51"/>
      <c r="B26" s="40" t="s">
        <v>24</v>
      </c>
      <c r="C26" s="41"/>
      <c r="D26" s="67">
        <v>689404.25269999995</v>
      </c>
      <c r="E26" s="67">
        <v>660026</v>
      </c>
      <c r="F26" s="68">
        <v>104.45107506370999</v>
      </c>
      <c r="G26" s="67">
        <v>610154.23010000004</v>
      </c>
      <c r="H26" s="68">
        <v>12.9885230144207</v>
      </c>
      <c r="I26" s="67">
        <v>136065.93590000001</v>
      </c>
      <c r="J26" s="68">
        <v>19.736741594950701</v>
      </c>
      <c r="K26" s="67">
        <v>107235.7935</v>
      </c>
      <c r="L26" s="68">
        <v>17.575194632744701</v>
      </c>
      <c r="M26" s="68">
        <v>0.26884812858684198</v>
      </c>
      <c r="N26" s="67">
        <v>16079444.405999999</v>
      </c>
      <c r="O26" s="67">
        <v>118655551.81640001</v>
      </c>
      <c r="P26" s="67">
        <v>49974</v>
      </c>
      <c r="Q26" s="67">
        <v>43767</v>
      </c>
      <c r="R26" s="68">
        <v>14.1819178833368</v>
      </c>
      <c r="S26" s="67">
        <v>13.795258588466</v>
      </c>
      <c r="T26" s="67">
        <v>14.3723695364087</v>
      </c>
      <c r="U26" s="69">
        <v>-4.1834007259945096</v>
      </c>
      <c r="V26" s="53"/>
      <c r="W26" s="53"/>
    </row>
    <row r="27" spans="1:23" ht="12" thickBot="1" x14ac:dyDescent="0.2">
      <c r="A27" s="51"/>
      <c r="B27" s="40" t="s">
        <v>25</v>
      </c>
      <c r="C27" s="41"/>
      <c r="D27" s="67">
        <v>311641.78999999998</v>
      </c>
      <c r="E27" s="67">
        <v>351138</v>
      </c>
      <c r="F27" s="68">
        <v>88.751940832379304</v>
      </c>
      <c r="G27" s="67">
        <v>268773.10680000001</v>
      </c>
      <c r="H27" s="68">
        <v>15.949766593240099</v>
      </c>
      <c r="I27" s="67">
        <v>98268.430999999997</v>
      </c>
      <c r="J27" s="68">
        <v>31.5324947273599</v>
      </c>
      <c r="K27" s="67">
        <v>74173.6927</v>
      </c>
      <c r="L27" s="68">
        <v>27.597140793998499</v>
      </c>
      <c r="M27" s="68">
        <v>0.32484210267719399</v>
      </c>
      <c r="N27" s="67">
        <v>6704065.9439000003</v>
      </c>
      <c r="O27" s="67">
        <v>50014048.198100001</v>
      </c>
      <c r="P27" s="67">
        <v>43631</v>
      </c>
      <c r="Q27" s="67">
        <v>38538</v>
      </c>
      <c r="R27" s="68">
        <v>13.215527531267799</v>
      </c>
      <c r="S27" s="67">
        <v>7.1426689738947102</v>
      </c>
      <c r="T27" s="67">
        <v>6.9904052260106901</v>
      </c>
      <c r="U27" s="69">
        <v>2.1317486284260898</v>
      </c>
      <c r="V27" s="53"/>
      <c r="W27" s="53"/>
    </row>
    <row r="28" spans="1:23" ht="12" thickBot="1" x14ac:dyDescent="0.2">
      <c r="A28" s="51"/>
      <c r="B28" s="40" t="s">
        <v>26</v>
      </c>
      <c r="C28" s="41"/>
      <c r="D28" s="67">
        <v>1246526.8832</v>
      </c>
      <c r="E28" s="67">
        <v>1199673</v>
      </c>
      <c r="F28" s="68">
        <v>103.90555453027601</v>
      </c>
      <c r="G28" s="67">
        <v>760225.71310000005</v>
      </c>
      <c r="H28" s="68">
        <v>63.967998151100701</v>
      </c>
      <c r="I28" s="67">
        <v>2788.0318000000002</v>
      </c>
      <c r="J28" s="68">
        <v>0.22366399293714001</v>
      </c>
      <c r="K28" s="67">
        <v>46778.122799999997</v>
      </c>
      <c r="L28" s="68">
        <v>6.1531887167103498</v>
      </c>
      <c r="M28" s="68">
        <v>-0.94039880967604805</v>
      </c>
      <c r="N28" s="67">
        <v>21859172.848999999</v>
      </c>
      <c r="O28" s="67">
        <v>169809228.89840001</v>
      </c>
      <c r="P28" s="67">
        <v>65015</v>
      </c>
      <c r="Q28" s="67">
        <v>59257</v>
      </c>
      <c r="R28" s="68">
        <v>9.7169954604519297</v>
      </c>
      <c r="S28" s="67">
        <v>19.172912146427802</v>
      </c>
      <c r="T28" s="67">
        <v>18.284596768314302</v>
      </c>
      <c r="U28" s="69">
        <v>4.6331792026646399</v>
      </c>
      <c r="V28" s="53"/>
      <c r="W28" s="53"/>
    </row>
    <row r="29" spans="1:23" ht="12" thickBot="1" x14ac:dyDescent="0.2">
      <c r="A29" s="51"/>
      <c r="B29" s="40" t="s">
        <v>27</v>
      </c>
      <c r="C29" s="41"/>
      <c r="D29" s="67">
        <v>532666.62659999996</v>
      </c>
      <c r="E29" s="67">
        <v>604900</v>
      </c>
      <c r="F29" s="68">
        <v>88.058625657133405</v>
      </c>
      <c r="G29" s="67">
        <v>514919.5257</v>
      </c>
      <c r="H29" s="68">
        <v>3.4465775745974998</v>
      </c>
      <c r="I29" s="67">
        <v>92589.739799999996</v>
      </c>
      <c r="J29" s="68">
        <v>17.382305400095799</v>
      </c>
      <c r="K29" s="67">
        <v>60533.357000000004</v>
      </c>
      <c r="L29" s="68">
        <v>11.755886886928399</v>
      </c>
      <c r="M29" s="68">
        <v>0.52956558811037002</v>
      </c>
      <c r="N29" s="67">
        <v>14851030.1653</v>
      </c>
      <c r="O29" s="67">
        <v>123081171.54170001</v>
      </c>
      <c r="P29" s="67">
        <v>98633</v>
      </c>
      <c r="Q29" s="67">
        <v>93639</v>
      </c>
      <c r="R29" s="68">
        <v>5.3332478988455696</v>
      </c>
      <c r="S29" s="67">
        <v>5.4004909776646803</v>
      </c>
      <c r="T29" s="67">
        <v>5.2129144352246399</v>
      </c>
      <c r="U29" s="69">
        <v>3.4733238739924599</v>
      </c>
      <c r="V29" s="53"/>
      <c r="W29" s="53"/>
    </row>
    <row r="30" spans="1:23" ht="12" thickBot="1" x14ac:dyDescent="0.2">
      <c r="A30" s="51"/>
      <c r="B30" s="40" t="s">
        <v>28</v>
      </c>
      <c r="C30" s="41"/>
      <c r="D30" s="67">
        <v>1621295.9073000001</v>
      </c>
      <c r="E30" s="67">
        <v>1655173</v>
      </c>
      <c r="F30" s="68">
        <v>97.953259707595507</v>
      </c>
      <c r="G30" s="67">
        <v>969188.71160000004</v>
      </c>
      <c r="H30" s="68">
        <v>67.2838207766018</v>
      </c>
      <c r="I30" s="67">
        <v>157510.7954</v>
      </c>
      <c r="J30" s="68">
        <v>9.7151170672050995</v>
      </c>
      <c r="K30" s="67">
        <v>106669.16899999999</v>
      </c>
      <c r="L30" s="68">
        <v>11.006026764788</v>
      </c>
      <c r="M30" s="68">
        <v>0.47662906608000299</v>
      </c>
      <c r="N30" s="67">
        <v>32355232.2544</v>
      </c>
      <c r="O30" s="67">
        <v>221870989.39070001</v>
      </c>
      <c r="P30" s="67">
        <v>82547</v>
      </c>
      <c r="Q30" s="67">
        <v>71528</v>
      </c>
      <c r="R30" s="68">
        <v>15.4051560228162</v>
      </c>
      <c r="S30" s="67">
        <v>19.640882252534901</v>
      </c>
      <c r="T30" s="67">
        <v>19.1942925371882</v>
      </c>
      <c r="U30" s="69">
        <v>2.2737762469353702</v>
      </c>
      <c r="V30" s="53"/>
      <c r="W30" s="53"/>
    </row>
    <row r="31" spans="1:23" ht="12" thickBot="1" x14ac:dyDescent="0.2">
      <c r="A31" s="51"/>
      <c r="B31" s="40" t="s">
        <v>29</v>
      </c>
      <c r="C31" s="41"/>
      <c r="D31" s="67">
        <v>1695631.5</v>
      </c>
      <c r="E31" s="67">
        <v>1285286</v>
      </c>
      <c r="F31" s="68">
        <v>131.92639614840601</v>
      </c>
      <c r="G31" s="67">
        <v>739851.17130000005</v>
      </c>
      <c r="H31" s="68">
        <v>129.18548564579399</v>
      </c>
      <c r="I31" s="67">
        <v>-73725.2163</v>
      </c>
      <c r="J31" s="68">
        <v>-4.34795038308736</v>
      </c>
      <c r="K31" s="67">
        <v>15632.769</v>
      </c>
      <c r="L31" s="68">
        <v>2.11296130984445</v>
      </c>
      <c r="M31" s="68">
        <v>-5.7160689382667904</v>
      </c>
      <c r="N31" s="67">
        <v>25112870.061299998</v>
      </c>
      <c r="O31" s="67">
        <v>195026615.93439999</v>
      </c>
      <c r="P31" s="67">
        <v>69263</v>
      </c>
      <c r="Q31" s="67">
        <v>72939</v>
      </c>
      <c r="R31" s="68">
        <v>-5.0398278013134199</v>
      </c>
      <c r="S31" s="67">
        <v>24.481057707578401</v>
      </c>
      <c r="T31" s="67">
        <v>23.457336371488498</v>
      </c>
      <c r="U31" s="69">
        <v>4.1816875247712604</v>
      </c>
      <c r="V31" s="53"/>
      <c r="W31" s="53"/>
    </row>
    <row r="32" spans="1:23" ht="12" thickBot="1" x14ac:dyDescent="0.2">
      <c r="A32" s="51"/>
      <c r="B32" s="40" t="s">
        <v>30</v>
      </c>
      <c r="C32" s="41"/>
      <c r="D32" s="67">
        <v>157301.9713</v>
      </c>
      <c r="E32" s="67">
        <v>191221</v>
      </c>
      <c r="F32" s="68">
        <v>82.261870453558998</v>
      </c>
      <c r="G32" s="67">
        <v>134581.89180000001</v>
      </c>
      <c r="H32" s="68">
        <v>16.881973641568301</v>
      </c>
      <c r="I32" s="67">
        <v>40393.332000000002</v>
      </c>
      <c r="J32" s="68">
        <v>25.678846657912199</v>
      </c>
      <c r="K32" s="67">
        <v>32913.868999999999</v>
      </c>
      <c r="L32" s="68">
        <v>24.456387527166601</v>
      </c>
      <c r="M32" s="68">
        <v>0.227243506377205</v>
      </c>
      <c r="N32" s="67">
        <v>4311338.3260000004</v>
      </c>
      <c r="O32" s="67">
        <v>29651250.280000001</v>
      </c>
      <c r="P32" s="67">
        <v>32627</v>
      </c>
      <c r="Q32" s="67">
        <v>29627</v>
      </c>
      <c r="R32" s="68">
        <v>10.125898673507301</v>
      </c>
      <c r="S32" s="67">
        <v>4.8212208079198202</v>
      </c>
      <c r="T32" s="67">
        <v>4.6262575893610602</v>
      </c>
      <c r="U32" s="69">
        <v>4.0438558266922602</v>
      </c>
      <c r="V32" s="53"/>
      <c r="W32" s="53"/>
    </row>
    <row r="33" spans="1:23" ht="12" thickBot="1" x14ac:dyDescent="0.2">
      <c r="A33" s="51"/>
      <c r="B33" s="40" t="s">
        <v>31</v>
      </c>
      <c r="C33" s="41"/>
      <c r="D33" s="67">
        <v>0</v>
      </c>
      <c r="E33" s="70"/>
      <c r="F33" s="70"/>
      <c r="G33" s="67">
        <v>-96.420100000000005</v>
      </c>
      <c r="H33" s="68">
        <v>-100</v>
      </c>
      <c r="I33" s="67">
        <v>0</v>
      </c>
      <c r="J33" s="70"/>
      <c r="K33" s="67">
        <v>-57.840499999999999</v>
      </c>
      <c r="L33" s="68">
        <v>59.988010798578301</v>
      </c>
      <c r="M33" s="68">
        <v>-1</v>
      </c>
      <c r="N33" s="67">
        <v>20.884899999999998</v>
      </c>
      <c r="O33" s="67">
        <v>4834.1475</v>
      </c>
      <c r="P33" s="67">
        <v>2</v>
      </c>
      <c r="Q33" s="70"/>
      <c r="R33" s="70"/>
      <c r="S33" s="67">
        <v>0</v>
      </c>
      <c r="T33" s="70"/>
      <c r="U33" s="71"/>
      <c r="V33" s="53"/>
      <c r="W33" s="53"/>
    </row>
    <row r="34" spans="1:23" ht="12" thickBot="1" x14ac:dyDescent="0.2">
      <c r="A34" s="51"/>
      <c r="B34" s="40" t="s">
        <v>36</v>
      </c>
      <c r="C34" s="41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67">
        <v>3</v>
      </c>
      <c r="O34" s="67">
        <v>8</v>
      </c>
      <c r="P34" s="70"/>
      <c r="Q34" s="70"/>
      <c r="R34" s="70"/>
      <c r="S34" s="70"/>
      <c r="T34" s="70"/>
      <c r="U34" s="71"/>
      <c r="V34" s="53"/>
      <c r="W34" s="53"/>
    </row>
    <row r="35" spans="1:23" ht="12" thickBot="1" x14ac:dyDescent="0.2">
      <c r="A35" s="51"/>
      <c r="B35" s="40" t="s">
        <v>32</v>
      </c>
      <c r="C35" s="41"/>
      <c r="D35" s="67">
        <v>220129.81200000001</v>
      </c>
      <c r="E35" s="67">
        <v>208085</v>
      </c>
      <c r="F35" s="68">
        <v>105.788409544177</v>
      </c>
      <c r="G35" s="67">
        <v>90191.2742</v>
      </c>
      <c r="H35" s="68">
        <v>144.069965695196</v>
      </c>
      <c r="I35" s="67">
        <v>18320.772499999999</v>
      </c>
      <c r="J35" s="68">
        <v>8.3227130089948904</v>
      </c>
      <c r="K35" s="67">
        <v>11358.178599999999</v>
      </c>
      <c r="L35" s="68">
        <v>12.593434010936701</v>
      </c>
      <c r="M35" s="68">
        <v>0.61300267808784104</v>
      </c>
      <c r="N35" s="67">
        <v>3528749.0205999999</v>
      </c>
      <c r="O35" s="67">
        <v>30864974.187899999</v>
      </c>
      <c r="P35" s="67">
        <v>16763</v>
      </c>
      <c r="Q35" s="67">
        <v>16058</v>
      </c>
      <c r="R35" s="68">
        <v>4.3903350354963298</v>
      </c>
      <c r="S35" s="67">
        <v>13.1318864165126</v>
      </c>
      <c r="T35" s="67">
        <v>13.237802665338201</v>
      </c>
      <c r="U35" s="69">
        <v>-0.80655775922955197</v>
      </c>
      <c r="V35" s="53"/>
      <c r="W35" s="53"/>
    </row>
    <row r="36" spans="1:23" ht="12" thickBot="1" x14ac:dyDescent="0.2">
      <c r="A36" s="51"/>
      <c r="B36" s="40" t="s">
        <v>37</v>
      </c>
      <c r="C36" s="41"/>
      <c r="D36" s="70"/>
      <c r="E36" s="67">
        <v>468506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53"/>
      <c r="W36" s="53"/>
    </row>
    <row r="37" spans="1:23" ht="12" thickBot="1" x14ac:dyDescent="0.2">
      <c r="A37" s="51"/>
      <c r="B37" s="40" t="s">
        <v>38</v>
      </c>
      <c r="C37" s="41"/>
      <c r="D37" s="70"/>
      <c r="E37" s="67">
        <v>922095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53"/>
      <c r="W37" s="53"/>
    </row>
    <row r="38" spans="1:23" ht="12" thickBot="1" x14ac:dyDescent="0.2">
      <c r="A38" s="51"/>
      <c r="B38" s="40" t="s">
        <v>39</v>
      </c>
      <c r="C38" s="41"/>
      <c r="D38" s="70"/>
      <c r="E38" s="67">
        <v>591740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53"/>
      <c r="W38" s="53"/>
    </row>
    <row r="39" spans="1:23" ht="12" customHeight="1" thickBot="1" x14ac:dyDescent="0.2">
      <c r="A39" s="51"/>
      <c r="B39" s="40" t="s">
        <v>33</v>
      </c>
      <c r="C39" s="41"/>
      <c r="D39" s="67">
        <v>279604.27340000001</v>
      </c>
      <c r="E39" s="67">
        <v>669880</v>
      </c>
      <c r="F39" s="68">
        <v>41.739456828088599</v>
      </c>
      <c r="G39" s="67">
        <v>581706.50300000003</v>
      </c>
      <c r="H39" s="68">
        <v>-51.933789297865196</v>
      </c>
      <c r="I39" s="67">
        <v>14114.0301</v>
      </c>
      <c r="J39" s="68">
        <v>5.0478592220257497</v>
      </c>
      <c r="K39" s="67">
        <v>14670.0219</v>
      </c>
      <c r="L39" s="68">
        <v>2.5218940865098101</v>
      </c>
      <c r="M39" s="68">
        <v>-3.7899861621883003E-2</v>
      </c>
      <c r="N39" s="67">
        <v>6305875.3557000002</v>
      </c>
      <c r="O39" s="67">
        <v>51838147.913400002</v>
      </c>
      <c r="P39" s="67">
        <v>447</v>
      </c>
      <c r="Q39" s="67">
        <v>458</v>
      </c>
      <c r="R39" s="68">
        <v>-2.4017467248908302</v>
      </c>
      <c r="S39" s="67">
        <v>625.51291588366905</v>
      </c>
      <c r="T39" s="67">
        <v>682.14647292576399</v>
      </c>
      <c r="U39" s="69">
        <v>-9.0539388722434992</v>
      </c>
      <c r="V39" s="53"/>
      <c r="W39" s="53"/>
    </row>
    <row r="40" spans="1:23" ht="12" thickBot="1" x14ac:dyDescent="0.2">
      <c r="A40" s="51"/>
      <c r="B40" s="40" t="s">
        <v>34</v>
      </c>
      <c r="C40" s="41"/>
      <c r="D40" s="67">
        <v>975539.25780000002</v>
      </c>
      <c r="E40" s="67">
        <v>474953</v>
      </c>
      <c r="F40" s="68">
        <v>205.39700934618801</v>
      </c>
      <c r="G40" s="67">
        <v>501464.02669999999</v>
      </c>
      <c r="H40" s="68">
        <v>94.538233224776206</v>
      </c>
      <c r="I40" s="67">
        <v>40098.327899999997</v>
      </c>
      <c r="J40" s="68">
        <v>4.1103756285962598</v>
      </c>
      <c r="K40" s="67">
        <v>31423.7539</v>
      </c>
      <c r="L40" s="68">
        <v>6.2664024190910101</v>
      </c>
      <c r="M40" s="68">
        <v>0.27605148727950002</v>
      </c>
      <c r="N40" s="67">
        <v>15808566.896600001</v>
      </c>
      <c r="O40" s="67">
        <v>101862875.6445</v>
      </c>
      <c r="P40" s="67">
        <v>4694</v>
      </c>
      <c r="Q40" s="67">
        <v>3360</v>
      </c>
      <c r="R40" s="68">
        <v>39.702380952380899</v>
      </c>
      <c r="S40" s="67">
        <v>207.82685509160601</v>
      </c>
      <c r="T40" s="67">
        <v>192.10332952381</v>
      </c>
      <c r="U40" s="69">
        <v>7.5656851761848403</v>
      </c>
      <c r="V40" s="53"/>
      <c r="W40" s="53"/>
    </row>
    <row r="41" spans="1:23" ht="12" thickBot="1" x14ac:dyDescent="0.2">
      <c r="A41" s="51"/>
      <c r="B41" s="40" t="s">
        <v>40</v>
      </c>
      <c r="C41" s="41"/>
      <c r="D41" s="70"/>
      <c r="E41" s="67">
        <v>137822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53"/>
      <c r="W41" s="53"/>
    </row>
    <row r="42" spans="1:23" ht="12" thickBot="1" x14ac:dyDescent="0.2">
      <c r="A42" s="51"/>
      <c r="B42" s="40" t="s">
        <v>41</v>
      </c>
      <c r="C42" s="41"/>
      <c r="D42" s="70"/>
      <c r="E42" s="67">
        <v>186708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53"/>
      <c r="W42" s="53"/>
    </row>
    <row r="43" spans="1:23" ht="12" thickBot="1" x14ac:dyDescent="0.2">
      <c r="A43" s="51"/>
      <c r="B43" s="40" t="s">
        <v>71</v>
      </c>
      <c r="C43" s="41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67">
        <v>170.9402</v>
      </c>
      <c r="O43" s="67">
        <v>170.9402</v>
      </c>
      <c r="P43" s="70"/>
      <c r="Q43" s="70"/>
      <c r="R43" s="70"/>
      <c r="S43" s="70"/>
      <c r="T43" s="70"/>
      <c r="U43" s="71"/>
      <c r="V43" s="53"/>
      <c r="W43" s="53"/>
    </row>
    <row r="44" spans="1:23" ht="12" thickBot="1" x14ac:dyDescent="0.2">
      <c r="A44" s="52"/>
      <c r="B44" s="40" t="s">
        <v>35</v>
      </c>
      <c r="C44" s="41"/>
      <c r="D44" s="72">
        <v>11550.560600000001</v>
      </c>
      <c r="E44" s="73"/>
      <c r="F44" s="73"/>
      <c r="G44" s="72">
        <v>40753.6685</v>
      </c>
      <c r="H44" s="74">
        <v>-71.657617522211495</v>
      </c>
      <c r="I44" s="72">
        <v>1253.3414</v>
      </c>
      <c r="J44" s="74">
        <v>10.8509140240345</v>
      </c>
      <c r="K44" s="72">
        <v>4200.9084999999995</v>
      </c>
      <c r="L44" s="74">
        <v>10.3080499366579</v>
      </c>
      <c r="M44" s="74">
        <v>-0.70164991691678102</v>
      </c>
      <c r="N44" s="72">
        <v>573644.2794</v>
      </c>
      <c r="O44" s="72">
        <v>6780116.8755000001</v>
      </c>
      <c r="P44" s="72">
        <v>49</v>
      </c>
      <c r="Q44" s="72">
        <v>27</v>
      </c>
      <c r="R44" s="74">
        <v>81.481481481481495</v>
      </c>
      <c r="S44" s="72">
        <v>235.72572653061201</v>
      </c>
      <c r="T44" s="72">
        <v>268.79834814814802</v>
      </c>
      <c r="U44" s="75">
        <v>-14.0301281935983</v>
      </c>
      <c r="V44" s="53"/>
      <c r="W44" s="53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84858</v>
      </c>
      <c r="D2" s="32">
        <v>813223.84353333304</v>
      </c>
      <c r="E2" s="32">
        <v>723363.354688889</v>
      </c>
      <c r="F2" s="32">
        <v>89860.488844444393</v>
      </c>
      <c r="G2" s="32">
        <v>723363.354688889</v>
      </c>
      <c r="H2" s="32">
        <v>0.11049908282818501</v>
      </c>
    </row>
    <row r="3" spans="1:8" ht="14.25" x14ac:dyDescent="0.2">
      <c r="A3" s="32">
        <v>2</v>
      </c>
      <c r="B3" s="33">
        <v>13</v>
      </c>
      <c r="C3" s="32">
        <v>14136.314</v>
      </c>
      <c r="D3" s="32">
        <v>134051.236990946</v>
      </c>
      <c r="E3" s="32">
        <v>104508.809681076</v>
      </c>
      <c r="F3" s="32">
        <v>29542.427309870702</v>
      </c>
      <c r="G3" s="32">
        <v>104508.809681076</v>
      </c>
      <c r="H3" s="32">
        <v>0.220381609099705</v>
      </c>
    </row>
    <row r="4" spans="1:8" ht="14.25" x14ac:dyDescent="0.2">
      <c r="A4" s="32">
        <v>3</v>
      </c>
      <c r="B4" s="33">
        <v>14</v>
      </c>
      <c r="C4" s="32">
        <v>137167</v>
      </c>
      <c r="D4" s="32">
        <v>217399.206811966</v>
      </c>
      <c r="E4" s="32">
        <v>160674.71124017099</v>
      </c>
      <c r="F4" s="32">
        <v>56724.495571794898</v>
      </c>
      <c r="G4" s="32">
        <v>160674.71124017099</v>
      </c>
      <c r="H4" s="32">
        <v>0.260923194723785</v>
      </c>
    </row>
    <row r="5" spans="1:8" ht="14.25" x14ac:dyDescent="0.2">
      <c r="A5" s="32">
        <v>4</v>
      </c>
      <c r="B5" s="33">
        <v>15</v>
      </c>
      <c r="C5" s="32">
        <v>5070</v>
      </c>
      <c r="D5" s="32">
        <v>77133.202525640998</v>
      </c>
      <c r="E5" s="32">
        <v>67932.954959829105</v>
      </c>
      <c r="F5" s="32">
        <v>9200.2475658119693</v>
      </c>
      <c r="G5" s="32">
        <v>67932.954959829105</v>
      </c>
      <c r="H5" s="32">
        <v>0.11927739630353799</v>
      </c>
    </row>
    <row r="6" spans="1:8" ht="14.25" x14ac:dyDescent="0.2">
      <c r="A6" s="32">
        <v>5</v>
      </c>
      <c r="B6" s="33">
        <v>16</v>
      </c>
      <c r="C6" s="32">
        <v>4641</v>
      </c>
      <c r="D6" s="32">
        <v>333281.06410769199</v>
      </c>
      <c r="E6" s="32">
        <v>300639.583100855</v>
      </c>
      <c r="F6" s="32">
        <v>32641.481006837599</v>
      </c>
      <c r="G6" s="32">
        <v>300639.583100855</v>
      </c>
      <c r="H6" s="32">
        <v>9.7939800733144095E-2</v>
      </c>
    </row>
    <row r="7" spans="1:8" ht="14.25" x14ac:dyDescent="0.2">
      <c r="A7" s="32">
        <v>6</v>
      </c>
      <c r="B7" s="33">
        <v>17</v>
      </c>
      <c r="C7" s="32">
        <v>27451</v>
      </c>
      <c r="D7" s="32">
        <v>379291.64474615402</v>
      </c>
      <c r="E7" s="32">
        <v>310176.202878632</v>
      </c>
      <c r="F7" s="32">
        <v>69115.441867521396</v>
      </c>
      <c r="G7" s="32">
        <v>310176.202878632</v>
      </c>
      <c r="H7" s="32">
        <v>0.182222421255227</v>
      </c>
    </row>
    <row r="8" spans="1:8" ht="14.25" x14ac:dyDescent="0.2">
      <c r="A8" s="32">
        <v>7</v>
      </c>
      <c r="B8" s="33">
        <v>18</v>
      </c>
      <c r="C8" s="32">
        <v>66396</v>
      </c>
      <c r="D8" s="32">
        <v>196219.03647093999</v>
      </c>
      <c r="E8" s="32">
        <v>167292.05792222201</v>
      </c>
      <c r="F8" s="32">
        <v>28926.9785487179</v>
      </c>
      <c r="G8" s="32">
        <v>167292.05792222201</v>
      </c>
      <c r="H8" s="32">
        <v>0.14742187643451199</v>
      </c>
    </row>
    <row r="9" spans="1:8" ht="14.25" x14ac:dyDescent="0.2">
      <c r="A9" s="32">
        <v>8</v>
      </c>
      <c r="B9" s="33">
        <v>19</v>
      </c>
      <c r="C9" s="32">
        <v>28693</v>
      </c>
      <c r="D9" s="32">
        <v>186859.53041709401</v>
      </c>
      <c r="E9" s="32">
        <v>169756.07046068399</v>
      </c>
      <c r="F9" s="32">
        <v>17103.459956410301</v>
      </c>
      <c r="G9" s="32">
        <v>169756.07046068399</v>
      </c>
      <c r="H9" s="32">
        <v>9.1531108518966994E-2</v>
      </c>
    </row>
    <row r="10" spans="1:8" ht="14.25" x14ac:dyDescent="0.2">
      <c r="A10" s="32">
        <v>9</v>
      </c>
      <c r="B10" s="33">
        <v>21</v>
      </c>
      <c r="C10" s="32">
        <v>575737</v>
      </c>
      <c r="D10" s="32">
        <v>2039412.9902999999</v>
      </c>
      <c r="E10" s="32">
        <v>2256551.7722999998</v>
      </c>
      <c r="F10" s="32">
        <v>-217138.78200000001</v>
      </c>
      <c r="G10" s="32">
        <v>2256551.7722999998</v>
      </c>
      <c r="H10" s="32">
        <v>-0.106471216488652</v>
      </c>
    </row>
    <row r="11" spans="1:8" ht="14.25" x14ac:dyDescent="0.2">
      <c r="A11" s="32">
        <v>10</v>
      </c>
      <c r="B11" s="33">
        <v>22</v>
      </c>
      <c r="C11" s="32">
        <v>74121</v>
      </c>
      <c r="D11" s="32">
        <v>1132278.8591948701</v>
      </c>
      <c r="E11" s="32">
        <v>1073632.8296410299</v>
      </c>
      <c r="F11" s="32">
        <v>58646.029553846201</v>
      </c>
      <c r="G11" s="32">
        <v>1073632.8296410299</v>
      </c>
      <c r="H11" s="32">
        <v>5.1794687393128203E-2</v>
      </c>
    </row>
    <row r="12" spans="1:8" ht="14.25" x14ac:dyDescent="0.2">
      <c r="A12" s="32">
        <v>11</v>
      </c>
      <c r="B12" s="33">
        <v>23</v>
      </c>
      <c r="C12" s="32">
        <v>354155.28499999997</v>
      </c>
      <c r="D12" s="32">
        <v>2358858.2241555601</v>
      </c>
      <c r="E12" s="32">
        <v>2175301.8333803401</v>
      </c>
      <c r="F12" s="32">
        <v>183556.39077521401</v>
      </c>
      <c r="G12" s="32">
        <v>2175301.8333803401</v>
      </c>
      <c r="H12" s="32">
        <v>7.7815779217051004E-2</v>
      </c>
    </row>
    <row r="13" spans="1:8" ht="14.25" x14ac:dyDescent="0.2">
      <c r="A13" s="32">
        <v>12</v>
      </c>
      <c r="B13" s="33">
        <v>24</v>
      </c>
      <c r="C13" s="32">
        <v>27527.907999999999</v>
      </c>
      <c r="D13" s="32">
        <v>1268237.6664187999</v>
      </c>
      <c r="E13" s="32">
        <v>1325662.3316359001</v>
      </c>
      <c r="F13" s="32">
        <v>-57424.665217094</v>
      </c>
      <c r="G13" s="32">
        <v>1325662.3316359001</v>
      </c>
      <c r="H13" s="32">
        <v>-4.5279104017819802E-2</v>
      </c>
    </row>
    <row r="14" spans="1:8" ht="14.25" x14ac:dyDescent="0.2">
      <c r="A14" s="32">
        <v>13</v>
      </c>
      <c r="B14" s="33">
        <v>25</v>
      </c>
      <c r="C14" s="32">
        <v>111557</v>
      </c>
      <c r="D14" s="32">
        <v>1747753.5677</v>
      </c>
      <c r="E14" s="32">
        <v>1615210.9694999999</v>
      </c>
      <c r="F14" s="32">
        <v>132542.59820000001</v>
      </c>
      <c r="G14" s="32">
        <v>1615210.9694999999</v>
      </c>
      <c r="H14" s="32">
        <v>7.58359763352809E-2</v>
      </c>
    </row>
    <row r="15" spans="1:8" ht="14.25" x14ac:dyDescent="0.2">
      <c r="A15" s="32">
        <v>14</v>
      </c>
      <c r="B15" s="33">
        <v>26</v>
      </c>
      <c r="C15" s="32">
        <v>119061</v>
      </c>
      <c r="D15" s="32">
        <v>549613.692928356</v>
      </c>
      <c r="E15" s="32">
        <v>532073.30134626699</v>
      </c>
      <c r="F15" s="32">
        <v>17540.391582089102</v>
      </c>
      <c r="G15" s="32">
        <v>532073.30134626699</v>
      </c>
      <c r="H15" s="32">
        <v>3.1914036727566597E-2</v>
      </c>
    </row>
    <row r="16" spans="1:8" ht="14.25" x14ac:dyDescent="0.2">
      <c r="A16" s="32">
        <v>15</v>
      </c>
      <c r="B16" s="33">
        <v>27</v>
      </c>
      <c r="C16" s="32">
        <v>223208.717</v>
      </c>
      <c r="D16" s="32">
        <v>1494105.0710333299</v>
      </c>
      <c r="E16" s="32">
        <v>1306511.352</v>
      </c>
      <c r="F16" s="32">
        <v>187593.71903333301</v>
      </c>
      <c r="G16" s="32">
        <v>1306511.352</v>
      </c>
      <c r="H16" s="32">
        <v>0.12555590812873199</v>
      </c>
    </row>
    <row r="17" spans="1:8" ht="14.25" x14ac:dyDescent="0.2">
      <c r="A17" s="32">
        <v>16</v>
      </c>
      <c r="B17" s="33">
        <v>29</v>
      </c>
      <c r="C17" s="32">
        <v>348497</v>
      </c>
      <c r="D17" s="32">
        <v>4130149.7807128201</v>
      </c>
      <c r="E17" s="32">
        <v>4129012.5496188002</v>
      </c>
      <c r="F17" s="32">
        <v>1137.2310940170901</v>
      </c>
      <c r="G17" s="32">
        <v>4129012.5496188002</v>
      </c>
      <c r="H17" s="32">
        <v>2.7534863247037498E-4</v>
      </c>
    </row>
    <row r="18" spans="1:8" ht="14.25" x14ac:dyDescent="0.2">
      <c r="A18" s="32">
        <v>17</v>
      </c>
      <c r="B18" s="33">
        <v>31</v>
      </c>
      <c r="C18" s="32">
        <v>45503.62</v>
      </c>
      <c r="D18" s="32">
        <v>340232.00833610201</v>
      </c>
      <c r="E18" s="32">
        <v>277147.02363156399</v>
      </c>
      <c r="F18" s="32">
        <v>63084.984704538001</v>
      </c>
      <c r="G18" s="32">
        <v>277147.02363156399</v>
      </c>
      <c r="H18" s="32">
        <v>0.18541754790518999</v>
      </c>
    </row>
    <row r="19" spans="1:8" ht="14.25" x14ac:dyDescent="0.2">
      <c r="A19" s="32">
        <v>18</v>
      </c>
      <c r="B19" s="33">
        <v>32</v>
      </c>
      <c r="C19" s="32">
        <v>22487.366000000002</v>
      </c>
      <c r="D19" s="32">
        <v>340730.82903920999</v>
      </c>
      <c r="E19" s="32">
        <v>321839.36394049501</v>
      </c>
      <c r="F19" s="32">
        <v>18891.4650987155</v>
      </c>
      <c r="G19" s="32">
        <v>321839.36394049501</v>
      </c>
      <c r="H19" s="32">
        <v>5.5443956016499797E-2</v>
      </c>
    </row>
    <row r="20" spans="1:8" ht="14.25" x14ac:dyDescent="0.2">
      <c r="A20" s="32">
        <v>19</v>
      </c>
      <c r="B20" s="33">
        <v>33</v>
      </c>
      <c r="C20" s="32">
        <v>66229.873000000007</v>
      </c>
      <c r="D20" s="32">
        <v>689404.25409238297</v>
      </c>
      <c r="E20" s="32">
        <v>553338.55722084898</v>
      </c>
      <c r="F20" s="32">
        <v>136065.69687153501</v>
      </c>
      <c r="G20" s="32">
        <v>553338.55722084898</v>
      </c>
      <c r="H20" s="32">
        <v>0.197367068833464</v>
      </c>
    </row>
    <row r="21" spans="1:8" ht="14.25" x14ac:dyDescent="0.2">
      <c r="A21" s="32">
        <v>20</v>
      </c>
      <c r="B21" s="33">
        <v>34</v>
      </c>
      <c r="C21" s="32">
        <v>62538.982000000004</v>
      </c>
      <c r="D21" s="32">
        <v>311641.64710515802</v>
      </c>
      <c r="E21" s="32">
        <v>213373.37043677701</v>
      </c>
      <c r="F21" s="32">
        <v>98268.276668381601</v>
      </c>
      <c r="G21" s="32">
        <v>213373.37043677701</v>
      </c>
      <c r="H21" s="32">
        <v>0.31532459663590001</v>
      </c>
    </row>
    <row r="22" spans="1:8" ht="14.25" x14ac:dyDescent="0.2">
      <c r="A22" s="32">
        <v>21</v>
      </c>
      <c r="B22" s="33">
        <v>35</v>
      </c>
      <c r="C22" s="32">
        <v>63418.637999999999</v>
      </c>
      <c r="D22" s="32">
        <v>1246526.8827380501</v>
      </c>
      <c r="E22" s="32">
        <v>1243738.85050442</v>
      </c>
      <c r="F22" s="32">
        <v>2788.0322336283198</v>
      </c>
      <c r="G22" s="32">
        <v>1243738.85050442</v>
      </c>
      <c r="H22" s="32">
        <v>2.23664027806948E-3</v>
      </c>
    </row>
    <row r="23" spans="1:8" ht="14.25" x14ac:dyDescent="0.2">
      <c r="A23" s="32">
        <v>22</v>
      </c>
      <c r="B23" s="33">
        <v>36</v>
      </c>
      <c r="C23" s="32">
        <v>123023.303</v>
      </c>
      <c r="D23" s="32">
        <v>532666.62539291999</v>
      </c>
      <c r="E23" s="32">
        <v>440076.89681682398</v>
      </c>
      <c r="F23" s="32">
        <v>92589.728576095993</v>
      </c>
      <c r="G23" s="32">
        <v>440076.89681682398</v>
      </c>
      <c r="H23" s="32">
        <v>0.173823033323699</v>
      </c>
    </row>
    <row r="24" spans="1:8" ht="14.25" x14ac:dyDescent="0.2">
      <c r="A24" s="32">
        <v>23</v>
      </c>
      <c r="B24" s="33">
        <v>37</v>
      </c>
      <c r="C24" s="32">
        <v>154649.53200000001</v>
      </c>
      <c r="D24" s="32">
        <v>1621295.8914973501</v>
      </c>
      <c r="E24" s="32">
        <v>1463785.1013954501</v>
      </c>
      <c r="F24" s="32">
        <v>157510.79010189601</v>
      </c>
      <c r="G24" s="32">
        <v>1463785.1013954501</v>
      </c>
      <c r="H24" s="32">
        <v>9.7151168351155698E-2</v>
      </c>
    </row>
    <row r="25" spans="1:8" ht="14.25" x14ac:dyDescent="0.2">
      <c r="A25" s="32">
        <v>24</v>
      </c>
      <c r="B25" s="33">
        <v>38</v>
      </c>
      <c r="C25" s="32">
        <v>372947.92099999997</v>
      </c>
      <c r="D25" s="32">
        <v>1695631.2066876099</v>
      </c>
      <c r="E25" s="32">
        <v>1769356.75870885</v>
      </c>
      <c r="F25" s="32">
        <v>-73725.552021238895</v>
      </c>
      <c r="G25" s="32">
        <v>1769356.75870885</v>
      </c>
      <c r="H25" s="32">
        <v>-4.3479709343908997E-2</v>
      </c>
    </row>
    <row r="26" spans="1:8" ht="14.25" x14ac:dyDescent="0.2">
      <c r="A26" s="32">
        <v>25</v>
      </c>
      <c r="B26" s="33">
        <v>39</v>
      </c>
      <c r="C26" s="32">
        <v>109965.114</v>
      </c>
      <c r="D26" s="32">
        <v>157301.76765241701</v>
      </c>
      <c r="E26" s="32">
        <v>116908.630668078</v>
      </c>
      <c r="F26" s="32">
        <v>40393.136984338402</v>
      </c>
      <c r="G26" s="32">
        <v>116908.630668078</v>
      </c>
      <c r="H26" s="32">
        <v>0.25678755927011199</v>
      </c>
    </row>
    <row r="27" spans="1:8" ht="14.25" x14ac:dyDescent="0.2">
      <c r="A27" s="32">
        <v>26</v>
      </c>
      <c r="B27" s="33">
        <v>42</v>
      </c>
      <c r="C27" s="32">
        <v>15237.768</v>
      </c>
      <c r="D27" s="32">
        <v>220129.81169999999</v>
      </c>
      <c r="E27" s="32">
        <v>201809.0336</v>
      </c>
      <c r="F27" s="32">
        <v>18320.7781</v>
      </c>
      <c r="G27" s="32">
        <v>201809.0336</v>
      </c>
      <c r="H27" s="32">
        <v>8.3227155642908293E-2</v>
      </c>
    </row>
    <row r="28" spans="1:8" ht="14.25" x14ac:dyDescent="0.2">
      <c r="A28" s="32">
        <v>27</v>
      </c>
      <c r="B28" s="33">
        <v>75</v>
      </c>
      <c r="C28" s="32">
        <v>444</v>
      </c>
      <c r="D28" s="32">
        <v>279604.27350427402</v>
      </c>
      <c r="E28" s="32">
        <v>265490.24358974397</v>
      </c>
      <c r="F28" s="32">
        <v>14114.0299145299</v>
      </c>
      <c r="G28" s="32">
        <v>265490.24358974397</v>
      </c>
      <c r="H28" s="32">
        <v>5.0478591538101802E-2</v>
      </c>
    </row>
    <row r="29" spans="1:8" ht="14.25" x14ac:dyDescent="0.2">
      <c r="A29" s="32">
        <v>28</v>
      </c>
      <c r="B29" s="33">
        <v>76</v>
      </c>
      <c r="C29" s="32">
        <v>5212</v>
      </c>
      <c r="D29" s="32">
        <v>975539.23555811995</v>
      </c>
      <c r="E29" s="32">
        <v>935440.94803675194</v>
      </c>
      <c r="F29" s="32">
        <v>40098.2875213675</v>
      </c>
      <c r="G29" s="32">
        <v>935440.94803675194</v>
      </c>
      <c r="H29" s="32">
        <v>4.1103715832020597E-2</v>
      </c>
    </row>
    <row r="30" spans="1:8" ht="14.25" x14ac:dyDescent="0.2">
      <c r="A30" s="32">
        <v>29</v>
      </c>
      <c r="B30" s="33">
        <v>99</v>
      </c>
      <c r="C30" s="32">
        <v>49</v>
      </c>
      <c r="D30" s="32">
        <v>11550.5604719764</v>
      </c>
      <c r="E30" s="32">
        <v>10297.218561379599</v>
      </c>
      <c r="F30" s="32">
        <v>1253.3419105967801</v>
      </c>
      <c r="G30" s="32">
        <v>10297.218561379599</v>
      </c>
      <c r="H30" s="32">
        <v>0.10850918564840201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2014-06-29T02:41:39Z</dcterms:modified>
</cp:coreProperties>
</file>