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<sst xmlns="http://schemas.openxmlformats.org/spreadsheetml/2006/main" count="116" uniqueCount="73">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</sst>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17015569.7313</v>
      </c>
      <c r="F3" s="25">
        <f>RA!I7</f>
        <v>1817633.9609000001</v>
      </c>
      <c r="G3" s="16">
        <f>E3-F3</f>
        <v>15197935.770400001</v>
      </c>
      <c r="H3" s="27">
        <f>RA!J7</f>
        <v>10.6821810236332</v>
      </c>
      <c r="I3" s="20">
        <f>SUM(I4:I40)</f>
        <v>17015573.67210402</v>
      </c>
      <c r="J3" s="21">
        <f>SUM(J4:J40)</f>
        <v>15197935.567356111</v>
      </c>
      <c r="K3" s="22">
        <f>E3-I3</f>
        <v>-3.9408040195703506</v>
      </c>
      <c r="L3" s="22">
        <f>G3-J3</f>
        <v>0.20304388925433159</v>
      </c>
    </row>
    <row r="4" spans="1:12" x14ac:dyDescent="0.15">
      <c r="A4" s="40">
        <f>RA!A8</f>
        <v>41824</v>
      </c>
      <c r="B4" s="12">
        <v>12</v>
      </c>
      <c r="C4" s="37" t="s">
        <v>6</v>
      </c>
      <c r="D4" s="37"/>
      <c r="E4" s="15">
        <f>VLOOKUP(C4,RA!B8:D39,3,0)</f>
        <v>597911.82220000005</v>
      </c>
      <c r="F4" s="25">
        <f>VLOOKUP(C4,RA!B8:I43,8,0)</f>
        <v>128277.689</v>
      </c>
      <c r="G4" s="16">
        <f t="shared" ref="G4:G40" si="0">E4-F4</f>
        <v>469634.13320000004</v>
      </c>
      <c r="H4" s="27">
        <f>RA!J8</f>
        <v>21.4542820926346</v>
      </c>
      <c r="I4" s="20">
        <f>VLOOKUP(B4,RMS!B:D,3,FALSE)</f>
        <v>597912.25515213702</v>
      </c>
      <c r="J4" s="21">
        <f>VLOOKUP(B4,RMS!B:E,4,FALSE)</f>
        <v>469634.14312820497</v>
      </c>
      <c r="K4" s="22">
        <f t="shared" ref="K4:K40" si="1">E4-I4</f>
        <v>-0.43295213696546853</v>
      </c>
      <c r="L4" s="22">
        <f t="shared" ref="L4:L40" si="2">G4-J4</f>
        <v>-9.9282049341127276E-3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118522.1692</v>
      </c>
      <c r="F5" s="25">
        <f>VLOOKUP(C5,RA!B9:I44,8,0)</f>
        <v>25489.617600000001</v>
      </c>
      <c r="G5" s="16">
        <f t="shared" si="0"/>
        <v>93032.551600000006</v>
      </c>
      <c r="H5" s="27">
        <f>RA!J9</f>
        <v>21.506202402512201</v>
      </c>
      <c r="I5" s="20">
        <f>VLOOKUP(B5,RMS!B:D,3,FALSE)</f>
        <v>118522.19165974599</v>
      </c>
      <c r="J5" s="21">
        <f>VLOOKUP(B5,RMS!B:E,4,FALSE)</f>
        <v>93032.549062310005</v>
      </c>
      <c r="K5" s="22">
        <f t="shared" si="1"/>
        <v>-2.2459745989181101E-2</v>
      </c>
      <c r="L5" s="22">
        <f t="shared" si="2"/>
        <v>2.53769000119064E-3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192980.19289999999</v>
      </c>
      <c r="F6" s="25">
        <f>VLOOKUP(C6,RA!B10:I45,8,0)</f>
        <v>49620.0962</v>
      </c>
      <c r="G6" s="16">
        <f t="shared" si="0"/>
        <v>143360.09669999999</v>
      </c>
      <c r="H6" s="27">
        <f>RA!J10</f>
        <v>25.712533216148501</v>
      </c>
      <c r="I6" s="20">
        <f>VLOOKUP(B6,RMS!B:D,3,FALSE)</f>
        <v>192982.36751025601</v>
      </c>
      <c r="J6" s="21">
        <f>VLOOKUP(B6,RMS!B:E,4,FALSE)</f>
        <v>143360.09744359</v>
      </c>
      <c r="K6" s="22">
        <f t="shared" si="1"/>
        <v>-2.1746102560136933</v>
      </c>
      <c r="L6" s="22">
        <f t="shared" si="2"/>
        <v>-7.4359000427648425E-4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64850.873200000002</v>
      </c>
      <c r="F7" s="25">
        <f>VLOOKUP(C7,RA!B11:I46,8,0)</f>
        <v>13252.2698</v>
      </c>
      <c r="G7" s="16">
        <f t="shared" si="0"/>
        <v>51598.6034</v>
      </c>
      <c r="H7" s="27">
        <f>RA!J11</f>
        <v>20.4349905345608</v>
      </c>
      <c r="I7" s="20">
        <f>VLOOKUP(B7,RMS!B:D,3,FALSE)</f>
        <v>64850.906416239297</v>
      </c>
      <c r="J7" s="21">
        <f>VLOOKUP(B7,RMS!B:E,4,FALSE)</f>
        <v>51598.603417093997</v>
      </c>
      <c r="K7" s="22">
        <f t="shared" si="1"/>
        <v>-3.3216239295143168E-2</v>
      </c>
      <c r="L7" s="22">
        <f t="shared" si="2"/>
        <v>-1.7093996575567871E-5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192885.30729999999</v>
      </c>
      <c r="F8" s="25">
        <f>VLOOKUP(C8,RA!B12:I47,8,0)</f>
        <v>38564.972600000001</v>
      </c>
      <c r="G8" s="16">
        <f t="shared" si="0"/>
        <v>154320.33469999998</v>
      </c>
      <c r="H8" s="27">
        <f>RA!J12</f>
        <v>19.993732617497301</v>
      </c>
      <c r="I8" s="20">
        <f>VLOOKUP(B8,RMS!B:D,3,FALSE)</f>
        <v>192885.32183931599</v>
      </c>
      <c r="J8" s="21">
        <f>VLOOKUP(B8,RMS!B:E,4,FALSE)</f>
        <v>154320.33692478601</v>
      </c>
      <c r="K8" s="22">
        <f t="shared" si="1"/>
        <v>-1.4539316005539149E-2</v>
      </c>
      <c r="L8" s="22">
        <f t="shared" si="2"/>
        <v>-2.2247860324569046E-3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317592.95409999997</v>
      </c>
      <c r="F9" s="25">
        <f>VLOOKUP(C9,RA!B13:I48,8,0)</f>
        <v>80830.845300000001</v>
      </c>
      <c r="G9" s="16">
        <f t="shared" si="0"/>
        <v>236762.10879999999</v>
      </c>
      <c r="H9" s="27">
        <f>RA!J13</f>
        <v>25.451082669343101</v>
      </c>
      <c r="I9" s="20">
        <f>VLOOKUP(B9,RMS!B:D,3,FALSE)</f>
        <v>317593.101165812</v>
      </c>
      <c r="J9" s="21">
        <f>VLOOKUP(B9,RMS!B:E,4,FALSE)</f>
        <v>236762.10868376101</v>
      </c>
      <c r="K9" s="22">
        <f t="shared" si="1"/>
        <v>-0.14706581202335656</v>
      </c>
      <c r="L9" s="22">
        <f t="shared" si="2"/>
        <v>1.1623898171819746E-4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181538.92879999999</v>
      </c>
      <c r="F10" s="25">
        <f>VLOOKUP(C10,RA!B14:I49,8,0)</f>
        <v>21627.5425</v>
      </c>
      <c r="G10" s="16">
        <f t="shared" si="0"/>
        <v>159911.38629999998</v>
      </c>
      <c r="H10" s="27">
        <f>RA!J14</f>
        <v>11.9134461368486</v>
      </c>
      <c r="I10" s="20">
        <f>VLOOKUP(B10,RMS!B:D,3,FALSE)</f>
        <v>181538.94871965799</v>
      </c>
      <c r="J10" s="21">
        <f>VLOOKUP(B10,RMS!B:E,4,FALSE)</f>
        <v>159911.38268803401</v>
      </c>
      <c r="K10" s="22">
        <f t="shared" si="1"/>
        <v>-1.9919657992431894E-2</v>
      </c>
      <c r="L10" s="22">
        <f t="shared" si="2"/>
        <v>3.6119659780524671E-3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147220.16529999999</v>
      </c>
      <c r="F11" s="25">
        <f>VLOOKUP(C11,RA!B15:I50,8,0)</f>
        <v>16149.318300000001</v>
      </c>
      <c r="G11" s="16">
        <f t="shared" si="0"/>
        <v>131070.84699999999</v>
      </c>
      <c r="H11" s="27">
        <f>RA!J15</f>
        <v>10.9695015401535</v>
      </c>
      <c r="I11" s="20">
        <f>VLOOKUP(B11,RMS!B:D,3,FALSE)</f>
        <v>147220.23566581201</v>
      </c>
      <c r="J11" s="21">
        <f>VLOOKUP(B11,RMS!B:E,4,FALSE)</f>
        <v>131070.845987179</v>
      </c>
      <c r="K11" s="22">
        <f t="shared" si="1"/>
        <v>-7.0365812018280849E-2</v>
      </c>
      <c r="L11" s="22">
        <f t="shared" si="2"/>
        <v>1.0128209978574887E-3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951610.96970000002</v>
      </c>
      <c r="F12" s="25">
        <f>VLOOKUP(C12,RA!B16:I51,8,0)</f>
        <v>23475.4463</v>
      </c>
      <c r="G12" s="16">
        <f t="shared" si="0"/>
        <v>928135.52340000006</v>
      </c>
      <c r="H12" s="27">
        <f>RA!J16</f>
        <v>2.4669163184826202</v>
      </c>
      <c r="I12" s="20">
        <f>VLOOKUP(B12,RMS!B:D,3,FALSE)</f>
        <v>951610.88210000005</v>
      </c>
      <c r="J12" s="21">
        <f>VLOOKUP(B12,RMS!B:E,4,FALSE)</f>
        <v>928135.52339999995</v>
      </c>
      <c r="K12" s="22">
        <f t="shared" si="1"/>
        <v>8.7599999969825149E-2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1067685.8879</v>
      </c>
      <c r="F13" s="25">
        <f>VLOOKUP(C13,RA!B17:I52,8,0)</f>
        <v>46398.809699999998</v>
      </c>
      <c r="G13" s="16">
        <f t="shared" si="0"/>
        <v>1021287.0782</v>
      </c>
      <c r="H13" s="27">
        <f>RA!J17</f>
        <v>4.3457359721463096</v>
      </c>
      <c r="I13" s="20">
        <f>VLOOKUP(B13,RMS!B:D,3,FALSE)</f>
        <v>1067685.93712308</v>
      </c>
      <c r="J13" s="21">
        <f>VLOOKUP(B13,RMS!B:E,4,FALSE)</f>
        <v>1021287.07858462</v>
      </c>
      <c r="K13" s="22">
        <f t="shared" si="1"/>
        <v>-4.9223080044612288E-2</v>
      </c>
      <c r="L13" s="22">
        <f t="shared" si="2"/>
        <v>-3.8462004158645868E-4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2049455.1850000001</v>
      </c>
      <c r="F14" s="25">
        <f>VLOOKUP(C14,RA!B18:I53,8,0)</f>
        <v>299705.14760000003</v>
      </c>
      <c r="G14" s="16">
        <f t="shared" si="0"/>
        <v>1749750.0374</v>
      </c>
      <c r="H14" s="27">
        <f>RA!J18</f>
        <v>14.623649728647299</v>
      </c>
      <c r="I14" s="20">
        <f>VLOOKUP(B14,RMS!B:D,3,FALSE)</f>
        <v>2049455.6160076901</v>
      </c>
      <c r="J14" s="21">
        <f>VLOOKUP(B14,RMS!B:E,4,FALSE)</f>
        <v>1749750.0398547</v>
      </c>
      <c r="K14" s="22">
        <f t="shared" si="1"/>
        <v>-0.43100769002921879</v>
      </c>
      <c r="L14" s="22">
        <f t="shared" si="2"/>
        <v>-2.4546999484300613E-3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475058.83319999999</v>
      </c>
      <c r="F15" s="25">
        <f>VLOOKUP(C15,RA!B19:I54,8,0)</f>
        <v>41612.443500000001</v>
      </c>
      <c r="G15" s="16">
        <f t="shared" si="0"/>
        <v>433446.3897</v>
      </c>
      <c r="H15" s="27">
        <f>RA!J19</f>
        <v>8.7594294836490594</v>
      </c>
      <c r="I15" s="20">
        <f>VLOOKUP(B15,RMS!B:D,3,FALSE)</f>
        <v>475058.85151453002</v>
      </c>
      <c r="J15" s="21">
        <f>VLOOKUP(B15,RMS!B:E,4,FALSE)</f>
        <v>433446.39136495697</v>
      </c>
      <c r="K15" s="22">
        <f t="shared" si="1"/>
        <v>-1.8314530025236309E-2</v>
      </c>
      <c r="L15" s="22">
        <f t="shared" si="2"/>
        <v>-1.664956973399967E-3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936529.67099999997</v>
      </c>
      <c r="F16" s="25">
        <f>VLOOKUP(C16,RA!B20:I55,8,0)</f>
        <v>58768.317900000002</v>
      </c>
      <c r="G16" s="16">
        <f t="shared" si="0"/>
        <v>877761.35309999995</v>
      </c>
      <c r="H16" s="27">
        <f>RA!J20</f>
        <v>6.2751154309130301</v>
      </c>
      <c r="I16" s="20">
        <f>VLOOKUP(B16,RMS!B:D,3,FALSE)</f>
        <v>936529.60270000005</v>
      </c>
      <c r="J16" s="21">
        <f>VLOOKUP(B16,RMS!B:E,4,FALSE)</f>
        <v>877761.35309999995</v>
      </c>
      <c r="K16" s="22">
        <f t="shared" si="1"/>
        <v>6.8299999926239252E-2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346716.38789999997</v>
      </c>
      <c r="F17" s="25">
        <f>VLOOKUP(C17,RA!B21:I56,8,0)</f>
        <v>37365.106399999997</v>
      </c>
      <c r="G17" s="16">
        <f t="shared" si="0"/>
        <v>309351.28149999998</v>
      </c>
      <c r="H17" s="27">
        <f>RA!J21</f>
        <v>10.77685038954</v>
      </c>
      <c r="I17" s="20">
        <f>VLOOKUP(B17,RMS!B:D,3,FALSE)</f>
        <v>346716.16922515701</v>
      </c>
      <c r="J17" s="21">
        <f>VLOOKUP(B17,RMS!B:E,4,FALSE)</f>
        <v>309351.28146886802</v>
      </c>
      <c r="K17" s="22">
        <f t="shared" si="1"/>
        <v>0.21867484296672046</v>
      </c>
      <c r="L17" s="22">
        <f t="shared" si="2"/>
        <v>3.1131959985941648E-5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1229123.406</v>
      </c>
      <c r="F18" s="25">
        <f>VLOOKUP(C18,RA!B22:I57,8,0)</f>
        <v>146411.5998</v>
      </c>
      <c r="G18" s="16">
        <f t="shared" si="0"/>
        <v>1082711.8062</v>
      </c>
      <c r="H18" s="27">
        <f>RA!J22</f>
        <v>11.911871426846799</v>
      </c>
      <c r="I18" s="20">
        <f>VLOOKUP(B18,RMS!B:D,3,FALSE)</f>
        <v>1229123.6889666701</v>
      </c>
      <c r="J18" s="21">
        <f>VLOOKUP(B18,RMS!B:E,4,FALSE)</f>
        <v>1082711.8066</v>
      </c>
      <c r="K18" s="22">
        <f t="shared" si="1"/>
        <v>-0.28296667011454701</v>
      </c>
      <c r="L18" s="22">
        <f t="shared" si="2"/>
        <v>-4.0000001899898052E-4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2664172.6434999998</v>
      </c>
      <c r="F19" s="25">
        <f>VLOOKUP(C19,RA!B23:I58,8,0)</f>
        <v>148584.76920000001</v>
      </c>
      <c r="G19" s="16">
        <f t="shared" si="0"/>
        <v>2515587.8742999998</v>
      </c>
      <c r="H19" s="27">
        <f>RA!J23</f>
        <v>5.5771449182362298</v>
      </c>
      <c r="I19" s="20">
        <f>VLOOKUP(B19,RMS!B:D,3,FALSE)</f>
        <v>2664173.4969982901</v>
      </c>
      <c r="J19" s="21">
        <f>VLOOKUP(B19,RMS!B:E,4,FALSE)</f>
        <v>2515587.9125495702</v>
      </c>
      <c r="K19" s="22">
        <f t="shared" si="1"/>
        <v>-0.85349829029291868</v>
      </c>
      <c r="L19" s="22">
        <f t="shared" si="2"/>
        <v>-3.8249570410698652E-2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285647.86310000002</v>
      </c>
      <c r="F20" s="25">
        <f>VLOOKUP(C20,RA!B24:I59,8,0)</f>
        <v>56627.068099999997</v>
      </c>
      <c r="G20" s="16">
        <f t="shared" si="0"/>
        <v>229020.79500000001</v>
      </c>
      <c r="H20" s="27">
        <f>RA!J24</f>
        <v>19.824082520853999</v>
      </c>
      <c r="I20" s="20">
        <f>VLOOKUP(B20,RMS!B:D,3,FALSE)</f>
        <v>285647.853734551</v>
      </c>
      <c r="J20" s="21">
        <f>VLOOKUP(B20,RMS!B:E,4,FALSE)</f>
        <v>229020.78542508301</v>
      </c>
      <c r="K20" s="22">
        <f t="shared" si="1"/>
        <v>9.3654490192420781E-3</v>
      </c>
      <c r="L20" s="22">
        <f t="shared" si="2"/>
        <v>9.5749169995542616E-3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236501.52590000001</v>
      </c>
      <c r="F21" s="25">
        <f>VLOOKUP(C21,RA!B25:I60,8,0)</f>
        <v>17306.8089</v>
      </c>
      <c r="G21" s="16">
        <f t="shared" si="0"/>
        <v>219194.717</v>
      </c>
      <c r="H21" s="27">
        <f>RA!J25</f>
        <v>7.3178423835277204</v>
      </c>
      <c r="I21" s="20">
        <f>VLOOKUP(B21,RMS!B:D,3,FALSE)</f>
        <v>236501.53212359099</v>
      </c>
      <c r="J21" s="21">
        <f>VLOOKUP(B21,RMS!B:E,4,FALSE)</f>
        <v>219194.71091764999</v>
      </c>
      <c r="K21" s="22">
        <f t="shared" si="1"/>
        <v>-6.2235909863375127E-3</v>
      </c>
      <c r="L21" s="22">
        <f t="shared" si="2"/>
        <v>6.0823500098194927E-3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623811.16610000003</v>
      </c>
      <c r="F22" s="25">
        <f>VLOOKUP(C22,RA!B26:I61,8,0)</f>
        <v>118521.27039999999</v>
      </c>
      <c r="G22" s="16">
        <f t="shared" si="0"/>
        <v>505289.89570000005</v>
      </c>
      <c r="H22" s="27">
        <f>RA!J26</f>
        <v>18.999542945180401</v>
      </c>
      <c r="I22" s="20">
        <f>VLOOKUP(B22,RMS!B:D,3,FALSE)</f>
        <v>623811.08927076601</v>
      </c>
      <c r="J22" s="21">
        <f>VLOOKUP(B22,RMS!B:E,4,FALSE)</f>
        <v>505289.69453740801</v>
      </c>
      <c r="K22" s="22">
        <f t="shared" si="1"/>
        <v>7.682923402171582E-2</v>
      </c>
      <c r="L22" s="22">
        <f t="shared" si="2"/>
        <v>0.20116259204223752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263892.59100000001</v>
      </c>
      <c r="F23" s="25">
        <f>VLOOKUP(C23,RA!B27:I62,8,0)</f>
        <v>84970.171900000001</v>
      </c>
      <c r="G23" s="16">
        <f t="shared" si="0"/>
        <v>178922.4191</v>
      </c>
      <c r="H23" s="27">
        <f>RA!J27</f>
        <v>32.198771317532</v>
      </c>
      <c r="I23" s="20">
        <f>VLOOKUP(B23,RMS!B:D,3,FALSE)</f>
        <v>263892.54465920897</v>
      </c>
      <c r="J23" s="21">
        <f>VLOOKUP(B23,RMS!B:E,4,FALSE)</f>
        <v>178922.42299652001</v>
      </c>
      <c r="K23" s="22">
        <f t="shared" si="1"/>
        <v>4.6340791042894125E-2</v>
      </c>
      <c r="L23" s="22">
        <f t="shared" si="2"/>
        <v>-3.8965200074017048E-3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782996.95290000003</v>
      </c>
      <c r="F24" s="25">
        <f>VLOOKUP(C24,RA!B28:I63,8,0)</f>
        <v>55748.068500000001</v>
      </c>
      <c r="G24" s="16">
        <f t="shared" si="0"/>
        <v>727248.88439999998</v>
      </c>
      <c r="H24" s="27">
        <f>RA!J28</f>
        <v>7.1198321134615998</v>
      </c>
      <c r="I24" s="20">
        <f>VLOOKUP(B24,RMS!B:D,3,FALSE)</f>
        <v>782996.95265575196</v>
      </c>
      <c r="J24" s="21">
        <f>VLOOKUP(B24,RMS!B:E,4,FALSE)</f>
        <v>727248.896437168</v>
      </c>
      <c r="K24" s="22">
        <f t="shared" si="1"/>
        <v>2.4424807634204626E-4</v>
      </c>
      <c r="L24" s="22">
        <f t="shared" si="2"/>
        <v>-1.2037168024107814E-2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480083.13589999999</v>
      </c>
      <c r="F25" s="25">
        <f>VLOOKUP(C25,RA!B29:I64,8,0)</f>
        <v>64028.129300000001</v>
      </c>
      <c r="G25" s="16">
        <f t="shared" si="0"/>
        <v>416055.00659999996</v>
      </c>
      <c r="H25" s="27">
        <f>RA!J29</f>
        <v>13.3368836586955</v>
      </c>
      <c r="I25" s="20">
        <f>VLOOKUP(B25,RMS!B:D,3,FALSE)</f>
        <v>480083.13608318602</v>
      </c>
      <c r="J25" s="21">
        <f>VLOOKUP(B25,RMS!B:E,4,FALSE)</f>
        <v>416054.99206300097</v>
      </c>
      <c r="K25" s="22">
        <f t="shared" si="1"/>
        <v>-1.8318602815270424E-4</v>
      </c>
      <c r="L25" s="22">
        <f t="shared" si="2"/>
        <v>1.4536998991388828E-2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1099046.2496</v>
      </c>
      <c r="F26" s="25">
        <f>VLOOKUP(C26,RA!B30:I65,8,0)</f>
        <v>123625.2825</v>
      </c>
      <c r="G26" s="16">
        <f t="shared" si="0"/>
        <v>975420.96710000001</v>
      </c>
      <c r="H26" s="27">
        <f>RA!J30</f>
        <v>11.248414936586499</v>
      </c>
      <c r="I26" s="20">
        <f>VLOOKUP(B26,RMS!B:D,3,FALSE)</f>
        <v>1099046.2227292</v>
      </c>
      <c r="J26" s="21">
        <f>VLOOKUP(B26,RMS!B:E,4,FALSE)</f>
        <v>975420.97510391905</v>
      </c>
      <c r="K26" s="22">
        <f t="shared" si="1"/>
        <v>2.6870799949392676E-2</v>
      </c>
      <c r="L26" s="22">
        <f t="shared" si="2"/>
        <v>-8.0039190361276269E-3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667826.32149999996</v>
      </c>
      <c r="F27" s="25">
        <f>VLOOKUP(C27,RA!B31:I66,8,0)</f>
        <v>24101.7012</v>
      </c>
      <c r="G27" s="16">
        <f t="shared" si="0"/>
        <v>643724.62029999995</v>
      </c>
      <c r="H27" s="27">
        <f>RA!J31</f>
        <v>3.6089774278236502</v>
      </c>
      <c r="I27" s="20">
        <f>VLOOKUP(B27,RMS!B:D,3,FALSE)</f>
        <v>667826.30200265499</v>
      </c>
      <c r="J27" s="21">
        <f>VLOOKUP(B27,RMS!B:E,4,FALSE)</f>
        <v>643724.59651238902</v>
      </c>
      <c r="K27" s="22">
        <f t="shared" si="1"/>
        <v>1.949734496884048E-2</v>
      </c>
      <c r="L27" s="22">
        <f t="shared" si="2"/>
        <v>2.3787610931321979E-2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136223.42819999999</v>
      </c>
      <c r="F28" s="25">
        <f>VLOOKUP(C28,RA!B32:I67,8,0)</f>
        <v>32729.733199999999</v>
      </c>
      <c r="G28" s="16">
        <f t="shared" si="0"/>
        <v>103493.69499999999</v>
      </c>
      <c r="H28" s="27">
        <f>RA!J32</f>
        <v>24.026508239057801</v>
      </c>
      <c r="I28" s="20">
        <f>VLOOKUP(B28,RMS!B:D,3,FALSE)</f>
        <v>136223.37413499001</v>
      </c>
      <c r="J28" s="21">
        <f>VLOOKUP(B28,RMS!B:E,4,FALSE)</f>
        <v>103493.682780027</v>
      </c>
      <c r="K28" s="22">
        <f t="shared" si="1"/>
        <v>5.4065009986516088E-2</v>
      </c>
      <c r="L28" s="22">
        <f t="shared" si="2"/>
        <v>1.2219972995808348E-2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132987.02549999999</v>
      </c>
      <c r="F31" s="25">
        <f>VLOOKUP(C31,RA!B35:I70,8,0)</f>
        <v>20383.509999999998</v>
      </c>
      <c r="G31" s="16">
        <f t="shared" si="0"/>
        <v>112603.51549999999</v>
      </c>
      <c r="H31" s="27">
        <f>RA!J35</f>
        <v>15.327442600782099</v>
      </c>
      <c r="I31" s="20">
        <f>VLOOKUP(B31,RMS!B:D,3,FALSE)</f>
        <v>132987.02499999999</v>
      </c>
      <c r="J31" s="21">
        <f>VLOOKUP(B31,RMS!B:E,4,FALSE)</f>
        <v>112603.50840000001</v>
      </c>
      <c r="K31" s="22">
        <f t="shared" si="1"/>
        <v>4.999999946448952E-4</v>
      </c>
      <c r="L31" s="22">
        <f t="shared" si="2"/>
        <v>7.0999999879859388E-3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244330.76990000001</v>
      </c>
      <c r="F35" s="25">
        <f>VLOOKUP(C35,RA!B8:I74,8,0)</f>
        <v>14504.1181</v>
      </c>
      <c r="G35" s="16">
        <f t="shared" si="0"/>
        <v>229826.65180000002</v>
      </c>
      <c r="H35" s="27">
        <f>RA!J39</f>
        <v>5.9362634128874801</v>
      </c>
      <c r="I35" s="20">
        <f>VLOOKUP(B35,RMS!B:D,3,FALSE)</f>
        <v>244330.76923076899</v>
      </c>
      <c r="J35" s="21">
        <f>VLOOKUP(B35,RMS!B:E,4,FALSE)</f>
        <v>229826.64957265</v>
      </c>
      <c r="K35" s="22">
        <f t="shared" si="1"/>
        <v>6.6923102713190019E-4</v>
      </c>
      <c r="L35" s="22">
        <f t="shared" si="2"/>
        <v>2.227350021712482E-3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523006.4241</v>
      </c>
      <c r="F36" s="25">
        <f>VLOOKUP(C36,RA!B8:I75,8,0)</f>
        <v>28094.550599999999</v>
      </c>
      <c r="G36" s="16">
        <f t="shared" si="0"/>
        <v>494911.87349999999</v>
      </c>
      <c r="H36" s="27">
        <f>RA!J40</f>
        <v>5.3717410160583903</v>
      </c>
      <c r="I36" s="20">
        <f>VLOOKUP(B36,RMS!B:D,3,FALSE)</f>
        <v>523006.41729743598</v>
      </c>
      <c r="J36" s="21">
        <f>VLOOKUP(B36,RMS!B:E,4,FALSE)</f>
        <v>494911.874700855</v>
      </c>
      <c r="K36" s="22">
        <f t="shared" si="1"/>
        <v>6.8025640211999416E-3</v>
      </c>
      <c r="L36" s="22">
        <f t="shared" si="2"/>
        <v>-1.2008550111204386E-3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5360.8804</v>
      </c>
      <c r="F40" s="25">
        <f>VLOOKUP(C40,RA!B8:I78,8,0)</f>
        <v>859.55650000000003</v>
      </c>
      <c r="G40" s="16">
        <f t="shared" si="0"/>
        <v>4501.3239000000003</v>
      </c>
      <c r="H40" s="27">
        <f>RA!J43</f>
        <v>0</v>
      </c>
      <c r="I40" s="20">
        <f>VLOOKUP(B40,RMS!B:D,3,FALSE)</f>
        <v>5360.8804175175901</v>
      </c>
      <c r="J40" s="21">
        <f>VLOOKUP(B40,RMS!B:E,4,FALSE)</f>
        <v>4501.3236517661298</v>
      </c>
      <c r="K40" s="22">
        <f t="shared" si="1"/>
        <v>-1.7517590094939806E-5</v>
      </c>
      <c r="L40" s="22">
        <f t="shared" si="2"/>
        <v>2.4823387047945289E-4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17015569.7313</v>
      </c>
      <c r="E7" s="64">
        <v>22392650</v>
      </c>
      <c r="F7" s="65">
        <v>75.987298204098195</v>
      </c>
      <c r="G7" s="64">
        <v>14294433.238</v>
      </c>
      <c r="H7" s="65">
        <v>19.036337069078002</v>
      </c>
      <c r="I7" s="64">
        <v>1817633.9609000001</v>
      </c>
      <c r="J7" s="65">
        <v>10.6821810236332</v>
      </c>
      <c r="K7" s="64">
        <v>1539293.057</v>
      </c>
      <c r="L7" s="65">
        <v>10.7684791091121</v>
      </c>
      <c r="M7" s="65">
        <v>0.180823854583267</v>
      </c>
      <c r="N7" s="64">
        <v>63988477.245899998</v>
      </c>
      <c r="O7" s="64">
        <v>3746271844.5992999</v>
      </c>
      <c r="P7" s="64">
        <v>991552</v>
      </c>
      <c r="Q7" s="64">
        <v>971407</v>
      </c>
      <c r="R7" s="65">
        <v>2.0737960504711102</v>
      </c>
      <c r="S7" s="64">
        <v>17.160541990031799</v>
      </c>
      <c r="T7" s="64">
        <v>16.245060866042799</v>
      </c>
      <c r="U7" s="66">
        <v>5.3348030879258701</v>
      </c>
      <c r="V7" s="54"/>
      <c r="W7" s="54"/>
    </row>
    <row r="8" spans="1:23" ht="14.25" thickBot="1" x14ac:dyDescent="0.2">
      <c r="A8" s="51">
        <v>41824</v>
      </c>
      <c r="B8" s="41" t="s">
        <v>6</v>
      </c>
      <c r="C8" s="42"/>
      <c r="D8" s="67">
        <v>597911.82220000005</v>
      </c>
      <c r="E8" s="67">
        <v>696844</v>
      </c>
      <c r="F8" s="68">
        <v>85.802822755164698</v>
      </c>
      <c r="G8" s="67">
        <v>500507.51699999999</v>
      </c>
      <c r="H8" s="68">
        <v>19.461107354357701</v>
      </c>
      <c r="I8" s="67">
        <v>128277.689</v>
      </c>
      <c r="J8" s="68">
        <v>21.4542820926346</v>
      </c>
      <c r="K8" s="67">
        <v>65778.929499999998</v>
      </c>
      <c r="L8" s="68">
        <v>13.1424458705982</v>
      </c>
      <c r="M8" s="68">
        <v>0.95013342380404697</v>
      </c>
      <c r="N8" s="67">
        <v>2399763.1461</v>
      </c>
      <c r="O8" s="67">
        <v>142984405.13820001</v>
      </c>
      <c r="P8" s="67">
        <v>30910</v>
      </c>
      <c r="Q8" s="67">
        <v>31725</v>
      </c>
      <c r="R8" s="68">
        <v>-2.5689519306540598</v>
      </c>
      <c r="S8" s="67">
        <v>19.343637081850499</v>
      </c>
      <c r="T8" s="67">
        <v>18.908964239558699</v>
      </c>
      <c r="U8" s="69">
        <v>2.2471102019364602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118522.1692</v>
      </c>
      <c r="E9" s="67">
        <v>145158</v>
      </c>
      <c r="F9" s="68">
        <v>81.650456192562601</v>
      </c>
      <c r="G9" s="67">
        <v>104756.0047</v>
      </c>
      <c r="H9" s="68">
        <v>13.141169844557799</v>
      </c>
      <c r="I9" s="67">
        <v>25489.617600000001</v>
      </c>
      <c r="J9" s="68">
        <v>21.506202402512201</v>
      </c>
      <c r="K9" s="67">
        <v>21392.0733</v>
      </c>
      <c r="L9" s="68">
        <v>20.420856409389199</v>
      </c>
      <c r="M9" s="68">
        <v>0.19154498222479499</v>
      </c>
      <c r="N9" s="67">
        <v>501440.95939999999</v>
      </c>
      <c r="O9" s="67">
        <v>24006884.219799999</v>
      </c>
      <c r="P9" s="67">
        <v>7176</v>
      </c>
      <c r="Q9" s="67">
        <v>7048</v>
      </c>
      <c r="R9" s="68">
        <v>1.8161180476731</v>
      </c>
      <c r="S9" s="67">
        <v>16.516467279821601</v>
      </c>
      <c r="T9" s="67">
        <v>15.9427112797957</v>
      </c>
      <c r="U9" s="69">
        <v>3.4738421377003799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192980.19289999999</v>
      </c>
      <c r="E10" s="67">
        <v>228027</v>
      </c>
      <c r="F10" s="68">
        <v>84.630413459809603</v>
      </c>
      <c r="G10" s="67">
        <v>155542.87210000001</v>
      </c>
      <c r="H10" s="68">
        <v>24.0688115723691</v>
      </c>
      <c r="I10" s="67">
        <v>49620.0962</v>
      </c>
      <c r="J10" s="68">
        <v>25.712533216148501</v>
      </c>
      <c r="K10" s="67">
        <v>35316.169600000001</v>
      </c>
      <c r="L10" s="68">
        <v>22.705103180359799</v>
      </c>
      <c r="M10" s="68">
        <v>0.40502485864152199</v>
      </c>
      <c r="N10" s="67">
        <v>720739.35279999999</v>
      </c>
      <c r="O10" s="67">
        <v>36298730.189000003</v>
      </c>
      <c r="P10" s="67">
        <v>94213</v>
      </c>
      <c r="Q10" s="67">
        <v>90968</v>
      </c>
      <c r="R10" s="68">
        <v>3.56718846187671</v>
      </c>
      <c r="S10" s="67">
        <v>2.0483393257830702</v>
      </c>
      <c r="T10" s="67">
        <v>1.9702501088294799</v>
      </c>
      <c r="U10" s="69">
        <v>3.81231839718426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64850.873200000002</v>
      </c>
      <c r="E11" s="67">
        <v>62163</v>
      </c>
      <c r="F11" s="68">
        <v>104.32391165162601</v>
      </c>
      <c r="G11" s="67">
        <v>50044.190900000001</v>
      </c>
      <c r="H11" s="68">
        <v>29.587214886913099</v>
      </c>
      <c r="I11" s="67">
        <v>13252.2698</v>
      </c>
      <c r="J11" s="68">
        <v>20.4349905345608</v>
      </c>
      <c r="K11" s="67">
        <v>11576.7137</v>
      </c>
      <c r="L11" s="68">
        <v>23.1329820540669</v>
      </c>
      <c r="M11" s="68">
        <v>0.144735038234555</v>
      </c>
      <c r="N11" s="67">
        <v>254263.23199999999</v>
      </c>
      <c r="O11" s="67">
        <v>15354799.4289</v>
      </c>
      <c r="P11" s="67">
        <v>3624</v>
      </c>
      <c r="Q11" s="67">
        <v>3487</v>
      </c>
      <c r="R11" s="68">
        <v>3.92887869228564</v>
      </c>
      <c r="S11" s="67">
        <v>17.894832560706401</v>
      </c>
      <c r="T11" s="67">
        <v>18.100972698594799</v>
      </c>
      <c r="U11" s="69">
        <v>-1.1519534323055001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192885.30729999999</v>
      </c>
      <c r="E12" s="67">
        <v>255648</v>
      </c>
      <c r="F12" s="68">
        <v>75.449566317749401</v>
      </c>
      <c r="G12" s="67">
        <v>169406.9731</v>
      </c>
      <c r="H12" s="68">
        <v>13.859130926175601</v>
      </c>
      <c r="I12" s="67">
        <v>38564.972600000001</v>
      </c>
      <c r="J12" s="68">
        <v>19.993732617497301</v>
      </c>
      <c r="K12" s="67">
        <v>-6855.3427000000001</v>
      </c>
      <c r="L12" s="68">
        <v>-4.0466709100299703</v>
      </c>
      <c r="M12" s="68">
        <v>-6.6255353361109099</v>
      </c>
      <c r="N12" s="67">
        <v>801796.28960000002</v>
      </c>
      <c r="O12" s="67">
        <v>45691228.637000002</v>
      </c>
      <c r="P12" s="67">
        <v>2907</v>
      </c>
      <c r="Q12" s="67">
        <v>3117</v>
      </c>
      <c r="R12" s="68">
        <v>-6.7372473532242498</v>
      </c>
      <c r="S12" s="67">
        <v>66.352014895080799</v>
      </c>
      <c r="T12" s="67">
        <v>63.539035739493102</v>
      </c>
      <c r="U12" s="69">
        <v>4.2394781229112102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317592.95409999997</v>
      </c>
      <c r="E13" s="67">
        <v>362436</v>
      </c>
      <c r="F13" s="68">
        <v>87.6273201613526</v>
      </c>
      <c r="G13" s="67">
        <v>278599.3836</v>
      </c>
      <c r="H13" s="68">
        <v>13.996287427536201</v>
      </c>
      <c r="I13" s="67">
        <v>80830.845300000001</v>
      </c>
      <c r="J13" s="68">
        <v>25.451082669343101</v>
      </c>
      <c r="K13" s="67">
        <v>51398.074500000002</v>
      </c>
      <c r="L13" s="68">
        <v>18.448739489601699</v>
      </c>
      <c r="M13" s="68">
        <v>0.57264345184759802</v>
      </c>
      <c r="N13" s="67">
        <v>1233764.4833</v>
      </c>
      <c r="O13" s="67">
        <v>71763001.588599995</v>
      </c>
      <c r="P13" s="67">
        <v>15280</v>
      </c>
      <c r="Q13" s="67">
        <v>15891</v>
      </c>
      <c r="R13" s="68">
        <v>-3.84494367881191</v>
      </c>
      <c r="S13" s="67">
        <v>20.7848791950262</v>
      </c>
      <c r="T13" s="67">
        <v>20.7110752060915</v>
      </c>
      <c r="U13" s="69">
        <v>0.35508500310332702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181538.92879999999</v>
      </c>
      <c r="E14" s="67">
        <v>178721</v>
      </c>
      <c r="F14" s="68">
        <v>101.576719467774</v>
      </c>
      <c r="G14" s="67">
        <v>152169.3535</v>
      </c>
      <c r="H14" s="68">
        <v>19.300584923625902</v>
      </c>
      <c r="I14" s="67">
        <v>21627.5425</v>
      </c>
      <c r="J14" s="68">
        <v>11.9134461368486</v>
      </c>
      <c r="K14" s="67">
        <v>13959.9899</v>
      </c>
      <c r="L14" s="68">
        <v>9.1739825259887091</v>
      </c>
      <c r="M14" s="68">
        <v>0.54925201629264797</v>
      </c>
      <c r="N14" s="67">
        <v>681962.23300000001</v>
      </c>
      <c r="O14" s="67">
        <v>33453070.435199998</v>
      </c>
      <c r="P14" s="67">
        <v>3926</v>
      </c>
      <c r="Q14" s="67">
        <v>3643</v>
      </c>
      <c r="R14" s="68">
        <v>7.7683228108701696</v>
      </c>
      <c r="S14" s="67">
        <v>46.240175445746303</v>
      </c>
      <c r="T14" s="67">
        <v>48.252339116113099</v>
      </c>
      <c r="U14" s="69">
        <v>-4.3515485202422601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147220.16529999999</v>
      </c>
      <c r="E15" s="67">
        <v>130702</v>
      </c>
      <c r="F15" s="68">
        <v>112.638035607718</v>
      </c>
      <c r="G15" s="67">
        <v>92384.391099999993</v>
      </c>
      <c r="H15" s="68">
        <v>59.356102851448</v>
      </c>
      <c r="I15" s="67">
        <v>16149.318300000001</v>
      </c>
      <c r="J15" s="68">
        <v>10.9695015401535</v>
      </c>
      <c r="K15" s="67">
        <v>12411.805200000001</v>
      </c>
      <c r="L15" s="68">
        <v>13.4349591443051</v>
      </c>
      <c r="M15" s="68">
        <v>0.301125665426976</v>
      </c>
      <c r="N15" s="67">
        <v>558876.76989999996</v>
      </c>
      <c r="O15" s="67">
        <v>26380744.065900002</v>
      </c>
      <c r="P15" s="67">
        <v>7567</v>
      </c>
      <c r="Q15" s="67">
        <v>7929</v>
      </c>
      <c r="R15" s="68">
        <v>-4.5655189809559902</v>
      </c>
      <c r="S15" s="67">
        <v>19.4555524382186</v>
      </c>
      <c r="T15" s="67">
        <v>18.602469542186899</v>
      </c>
      <c r="U15" s="69">
        <v>4.3847785805139603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951610.96970000002</v>
      </c>
      <c r="E16" s="67">
        <v>1113651</v>
      </c>
      <c r="F16" s="68">
        <v>85.4496579000064</v>
      </c>
      <c r="G16" s="67">
        <v>771857.9227</v>
      </c>
      <c r="H16" s="68">
        <v>23.288359387594799</v>
      </c>
      <c r="I16" s="67">
        <v>23475.4463</v>
      </c>
      <c r="J16" s="68">
        <v>2.4669163184826202</v>
      </c>
      <c r="K16" s="67">
        <v>62339.902999999998</v>
      </c>
      <c r="L16" s="68">
        <v>8.0766033704663798</v>
      </c>
      <c r="M16" s="68">
        <v>-0.62342825108341904</v>
      </c>
      <c r="N16" s="67">
        <v>3558986.4345999998</v>
      </c>
      <c r="O16" s="67">
        <v>190450124.9788</v>
      </c>
      <c r="P16" s="67">
        <v>73060</v>
      </c>
      <c r="Q16" s="67">
        <v>71070</v>
      </c>
      <c r="R16" s="68">
        <v>2.8000562825383399</v>
      </c>
      <c r="S16" s="67">
        <v>13.0250611784834</v>
      </c>
      <c r="T16" s="67">
        <v>13.1902887885184</v>
      </c>
      <c r="U16" s="69">
        <v>-1.2685361532724999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1067685.8879</v>
      </c>
      <c r="E17" s="67">
        <v>454584</v>
      </c>
      <c r="F17" s="68">
        <v>234.87097827904199</v>
      </c>
      <c r="G17" s="67">
        <v>385649.72230000002</v>
      </c>
      <c r="H17" s="68">
        <v>176.85379404200299</v>
      </c>
      <c r="I17" s="67">
        <v>46398.809699999998</v>
      </c>
      <c r="J17" s="68">
        <v>4.3457359721463096</v>
      </c>
      <c r="K17" s="67">
        <v>53722.920299999998</v>
      </c>
      <c r="L17" s="68">
        <v>13.9304963010471</v>
      </c>
      <c r="M17" s="68">
        <v>-0.13633120759446099</v>
      </c>
      <c r="N17" s="67">
        <v>2435009.6871000002</v>
      </c>
      <c r="O17" s="67">
        <v>192946450.42840001</v>
      </c>
      <c r="P17" s="67">
        <v>13135</v>
      </c>
      <c r="Q17" s="67">
        <v>12265</v>
      </c>
      <c r="R17" s="68">
        <v>7.0933550754178603</v>
      </c>
      <c r="S17" s="67">
        <v>81.285564362390602</v>
      </c>
      <c r="T17" s="67">
        <v>36.679532360375099</v>
      </c>
      <c r="U17" s="69">
        <v>54.875711760025602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2049455.1850000001</v>
      </c>
      <c r="E18" s="67">
        <v>2124090</v>
      </c>
      <c r="F18" s="68">
        <v>96.486268708011394</v>
      </c>
      <c r="G18" s="67">
        <v>1538013.1233000001</v>
      </c>
      <c r="H18" s="68">
        <v>33.2534263818658</v>
      </c>
      <c r="I18" s="67">
        <v>299705.14760000003</v>
      </c>
      <c r="J18" s="68">
        <v>14.623649728647299</v>
      </c>
      <c r="K18" s="67">
        <v>220329.8426</v>
      </c>
      <c r="L18" s="68">
        <v>14.325615254000899</v>
      </c>
      <c r="M18" s="68">
        <v>0.36025671358601502</v>
      </c>
      <c r="N18" s="67">
        <v>7537160.9187000003</v>
      </c>
      <c r="O18" s="67">
        <v>470041919.68980002</v>
      </c>
      <c r="P18" s="67">
        <v>102367</v>
      </c>
      <c r="Q18" s="67">
        <v>98524</v>
      </c>
      <c r="R18" s="68">
        <v>3.9005724493524498</v>
      </c>
      <c r="S18" s="67">
        <v>20.0206627624137</v>
      </c>
      <c r="T18" s="67">
        <v>19.059883090414498</v>
      </c>
      <c r="U18" s="69">
        <v>4.7989403917381503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475058.83319999999</v>
      </c>
      <c r="E19" s="67">
        <v>510773</v>
      </c>
      <c r="F19" s="68">
        <v>93.007820147110394</v>
      </c>
      <c r="G19" s="67">
        <v>387104.79019999999</v>
      </c>
      <c r="H19" s="68">
        <v>22.720990601681301</v>
      </c>
      <c r="I19" s="67">
        <v>41612.443500000001</v>
      </c>
      <c r="J19" s="68">
        <v>8.7594294836490594</v>
      </c>
      <c r="K19" s="67">
        <v>56732.3433</v>
      </c>
      <c r="L19" s="68">
        <v>14.6555518650877</v>
      </c>
      <c r="M19" s="68">
        <v>-0.26651287291353598</v>
      </c>
      <c r="N19" s="67">
        <v>2039324.5146000001</v>
      </c>
      <c r="O19" s="67">
        <v>150776726.9874</v>
      </c>
      <c r="P19" s="67">
        <v>13237</v>
      </c>
      <c r="Q19" s="67">
        <v>13387</v>
      </c>
      <c r="R19" s="68">
        <v>-1.1204900276387499</v>
      </c>
      <c r="S19" s="67">
        <v>35.888708408249599</v>
      </c>
      <c r="T19" s="67">
        <v>34.814855837753001</v>
      </c>
      <c r="U19" s="69">
        <v>2.9921739124212299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936529.67099999997</v>
      </c>
      <c r="E20" s="67">
        <v>1224859</v>
      </c>
      <c r="F20" s="68">
        <v>76.460202439627693</v>
      </c>
      <c r="G20" s="67">
        <v>840890.70739999996</v>
      </c>
      <c r="H20" s="68">
        <v>11.3735307999433</v>
      </c>
      <c r="I20" s="67">
        <v>58768.317900000002</v>
      </c>
      <c r="J20" s="68">
        <v>6.2751154309130301</v>
      </c>
      <c r="K20" s="67">
        <v>-8699.3803000000007</v>
      </c>
      <c r="L20" s="68">
        <v>-1.0345435171828801</v>
      </c>
      <c r="M20" s="68">
        <v>-7.7554602596233204</v>
      </c>
      <c r="N20" s="67">
        <v>3621483.7006000001</v>
      </c>
      <c r="O20" s="67">
        <v>216367237.44330001</v>
      </c>
      <c r="P20" s="67">
        <v>40280</v>
      </c>
      <c r="Q20" s="67">
        <v>40614</v>
      </c>
      <c r="R20" s="68">
        <v>-0.82237652041168297</v>
      </c>
      <c r="S20" s="67">
        <v>23.250488356504501</v>
      </c>
      <c r="T20" s="67">
        <v>24.2872072265721</v>
      </c>
      <c r="U20" s="69">
        <v>-4.4589122351815904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346716.38789999997</v>
      </c>
      <c r="E21" s="67">
        <v>409228</v>
      </c>
      <c r="F21" s="68">
        <v>84.724502697762603</v>
      </c>
      <c r="G21" s="67">
        <v>312827.66090000002</v>
      </c>
      <c r="H21" s="68">
        <v>10.8330340426108</v>
      </c>
      <c r="I21" s="67">
        <v>37365.106399999997</v>
      </c>
      <c r="J21" s="68">
        <v>10.77685038954</v>
      </c>
      <c r="K21" s="67">
        <v>31197.186399999999</v>
      </c>
      <c r="L21" s="68">
        <v>9.9726431832294509</v>
      </c>
      <c r="M21" s="68">
        <v>0.197707572757267</v>
      </c>
      <c r="N21" s="67">
        <v>1323531.5649999999</v>
      </c>
      <c r="O21" s="67">
        <v>86696018.8442</v>
      </c>
      <c r="P21" s="67">
        <v>32792</v>
      </c>
      <c r="Q21" s="67">
        <v>32259</v>
      </c>
      <c r="R21" s="68">
        <v>1.6522520846895501</v>
      </c>
      <c r="S21" s="67">
        <v>10.5732004116858</v>
      </c>
      <c r="T21" s="67">
        <v>10.380733317833799</v>
      </c>
      <c r="U21" s="69">
        <v>1.8203295724847499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1229123.406</v>
      </c>
      <c r="E22" s="67">
        <v>1390699</v>
      </c>
      <c r="F22" s="68">
        <v>88.381699131156296</v>
      </c>
      <c r="G22" s="67">
        <v>1045315.3284</v>
      </c>
      <c r="H22" s="68">
        <v>17.583983761277501</v>
      </c>
      <c r="I22" s="67">
        <v>146411.5998</v>
      </c>
      <c r="J22" s="68">
        <v>11.911871426846799</v>
      </c>
      <c r="K22" s="67">
        <v>127259.1856</v>
      </c>
      <c r="L22" s="68">
        <v>12.174238925089499</v>
      </c>
      <c r="M22" s="68">
        <v>0.15049926737862099</v>
      </c>
      <c r="N22" s="67">
        <v>4825083.9379000003</v>
      </c>
      <c r="O22" s="67">
        <v>259598222.97220001</v>
      </c>
      <c r="P22" s="67">
        <v>76229</v>
      </c>
      <c r="Q22" s="67">
        <v>74750</v>
      </c>
      <c r="R22" s="68">
        <v>1.97859531772575</v>
      </c>
      <c r="S22" s="67">
        <v>16.124091959752899</v>
      </c>
      <c r="T22" s="67">
        <v>15.987650585953199</v>
      </c>
      <c r="U22" s="69">
        <v>0.84619570602947003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2664172.6434999998</v>
      </c>
      <c r="E23" s="67">
        <v>3136422</v>
      </c>
      <c r="F23" s="68">
        <v>84.943054330699098</v>
      </c>
      <c r="G23" s="67">
        <v>2198441.9852</v>
      </c>
      <c r="H23" s="68">
        <v>21.184578052789998</v>
      </c>
      <c r="I23" s="67">
        <v>148584.76920000001</v>
      </c>
      <c r="J23" s="68">
        <v>5.5771449182362298</v>
      </c>
      <c r="K23" s="67">
        <v>195099.27540000001</v>
      </c>
      <c r="L23" s="68">
        <v>8.8744336540794002</v>
      </c>
      <c r="M23" s="68">
        <v>-0.23841455128233699</v>
      </c>
      <c r="N23" s="67">
        <v>10394904.5868</v>
      </c>
      <c r="O23" s="67">
        <v>535085887.43379998</v>
      </c>
      <c r="P23" s="67">
        <v>89251</v>
      </c>
      <c r="Q23" s="67">
        <v>91686</v>
      </c>
      <c r="R23" s="68">
        <v>-2.6558035032611298</v>
      </c>
      <c r="S23" s="67">
        <v>29.8503394191662</v>
      </c>
      <c r="T23" s="67">
        <v>27.5721762471915</v>
      </c>
      <c r="U23" s="69">
        <v>7.6319506454654098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285647.86310000002</v>
      </c>
      <c r="E24" s="67">
        <v>373648</v>
      </c>
      <c r="F24" s="68">
        <v>76.448385405515296</v>
      </c>
      <c r="G24" s="67">
        <v>278834.3517</v>
      </c>
      <c r="H24" s="68">
        <v>2.4435695811722198</v>
      </c>
      <c r="I24" s="67">
        <v>56627.068099999997</v>
      </c>
      <c r="J24" s="68">
        <v>19.824082520853999</v>
      </c>
      <c r="K24" s="67">
        <v>43168.179499999998</v>
      </c>
      <c r="L24" s="68">
        <v>15.481657563643701</v>
      </c>
      <c r="M24" s="68">
        <v>0.31177799842126802</v>
      </c>
      <c r="N24" s="67">
        <v>1166433.2782000001</v>
      </c>
      <c r="O24" s="67">
        <v>59096831.502300002</v>
      </c>
      <c r="P24" s="67">
        <v>29686</v>
      </c>
      <c r="Q24" s="67">
        <v>28687</v>
      </c>
      <c r="R24" s="68">
        <v>3.4824136368389902</v>
      </c>
      <c r="S24" s="67">
        <v>9.6223089368725994</v>
      </c>
      <c r="T24" s="67">
        <v>9.7956979921218696</v>
      </c>
      <c r="U24" s="69">
        <v>-1.80194853840998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236501.52590000001</v>
      </c>
      <c r="E25" s="67">
        <v>276725</v>
      </c>
      <c r="F25" s="68">
        <v>85.464459625982499</v>
      </c>
      <c r="G25" s="67">
        <v>197570.9142</v>
      </c>
      <c r="H25" s="68">
        <v>19.704626998177901</v>
      </c>
      <c r="I25" s="67">
        <v>17306.8089</v>
      </c>
      <c r="J25" s="68">
        <v>7.3178423835277204</v>
      </c>
      <c r="K25" s="67">
        <v>17513.98</v>
      </c>
      <c r="L25" s="68">
        <v>8.8646550383781104</v>
      </c>
      <c r="M25" s="68">
        <v>-1.1828898970993E-2</v>
      </c>
      <c r="N25" s="67">
        <v>927499.91520000005</v>
      </c>
      <c r="O25" s="67">
        <v>57953385.248999998</v>
      </c>
      <c r="P25" s="67">
        <v>19411</v>
      </c>
      <c r="Q25" s="67">
        <v>18745</v>
      </c>
      <c r="R25" s="68">
        <v>3.5529474526540401</v>
      </c>
      <c r="S25" s="67">
        <v>12.183891911802601</v>
      </c>
      <c r="T25" s="67">
        <v>12.110171421712501</v>
      </c>
      <c r="U25" s="69">
        <v>0.60506520103579098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623811.16610000003</v>
      </c>
      <c r="E26" s="67">
        <v>788071</v>
      </c>
      <c r="F26" s="68">
        <v>79.156721424846197</v>
      </c>
      <c r="G26" s="67">
        <v>515305.78570000001</v>
      </c>
      <c r="H26" s="68">
        <v>21.056503422061201</v>
      </c>
      <c r="I26" s="67">
        <v>118521.27039999999</v>
      </c>
      <c r="J26" s="68">
        <v>18.999542945180401</v>
      </c>
      <c r="K26" s="67">
        <v>113985.6617</v>
      </c>
      <c r="L26" s="68">
        <v>22.120004250516999</v>
      </c>
      <c r="M26" s="68">
        <v>3.9791045929420003E-2</v>
      </c>
      <c r="N26" s="67">
        <v>2247218.2604999999</v>
      </c>
      <c r="O26" s="67">
        <v>122217467.97229999</v>
      </c>
      <c r="P26" s="67">
        <v>38483</v>
      </c>
      <c r="Q26" s="67">
        <v>38691</v>
      </c>
      <c r="R26" s="68">
        <v>-0.537592721821611</v>
      </c>
      <c r="S26" s="67">
        <v>16.210045113426698</v>
      </c>
      <c r="T26" s="67">
        <v>14.027678408415399</v>
      </c>
      <c r="U26" s="69">
        <v>13.463051396468201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263892.59100000001</v>
      </c>
      <c r="E27" s="67">
        <v>287724</v>
      </c>
      <c r="F27" s="68">
        <v>91.717267589773499</v>
      </c>
      <c r="G27" s="67">
        <v>213634.35370000001</v>
      </c>
      <c r="H27" s="68">
        <v>23.525353684724301</v>
      </c>
      <c r="I27" s="67">
        <v>84970.171900000001</v>
      </c>
      <c r="J27" s="68">
        <v>32.198771317532</v>
      </c>
      <c r="K27" s="67">
        <v>59957.221400000002</v>
      </c>
      <c r="L27" s="68">
        <v>28.0653464021971</v>
      </c>
      <c r="M27" s="68">
        <v>0.41717994790198898</v>
      </c>
      <c r="N27" s="67">
        <v>998912.12829999998</v>
      </c>
      <c r="O27" s="67">
        <v>51555628.142099999</v>
      </c>
      <c r="P27" s="67">
        <v>36151</v>
      </c>
      <c r="Q27" s="67">
        <v>34046</v>
      </c>
      <c r="R27" s="68">
        <v>6.1828114903365901</v>
      </c>
      <c r="S27" s="67">
        <v>7.29973143204891</v>
      </c>
      <c r="T27" s="67">
        <v>7.0881399841391097</v>
      </c>
      <c r="U27" s="69">
        <v>2.8986196256594501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782996.95290000003</v>
      </c>
      <c r="E28" s="67">
        <v>1089037</v>
      </c>
      <c r="F28" s="68">
        <v>71.898103820164096</v>
      </c>
      <c r="G28" s="67">
        <v>741434.4523</v>
      </c>
      <c r="H28" s="68">
        <v>5.6056877949317396</v>
      </c>
      <c r="I28" s="67">
        <v>55748.068500000001</v>
      </c>
      <c r="J28" s="68">
        <v>7.1198321134615998</v>
      </c>
      <c r="K28" s="67">
        <v>43442.2785</v>
      </c>
      <c r="L28" s="68">
        <v>5.8592203754813301</v>
      </c>
      <c r="M28" s="68">
        <v>0.28326760070837498</v>
      </c>
      <c r="N28" s="67">
        <v>3076455.8149999999</v>
      </c>
      <c r="O28" s="67">
        <v>174776585.01050001</v>
      </c>
      <c r="P28" s="67">
        <v>46526</v>
      </c>
      <c r="Q28" s="67">
        <v>44245</v>
      </c>
      <c r="R28" s="68">
        <v>5.15538478924171</v>
      </c>
      <c r="S28" s="67">
        <v>16.829234253965499</v>
      </c>
      <c r="T28" s="67">
        <v>16.8667363521302</v>
      </c>
      <c r="U28" s="69">
        <v>-0.22283900502380499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480083.13589999999</v>
      </c>
      <c r="E29" s="67">
        <v>627062</v>
      </c>
      <c r="F29" s="68">
        <v>76.5607126408553</v>
      </c>
      <c r="G29" s="67">
        <v>480880.53279999999</v>
      </c>
      <c r="H29" s="68">
        <v>-0.16582016646775599</v>
      </c>
      <c r="I29" s="67">
        <v>64028.129300000001</v>
      </c>
      <c r="J29" s="68">
        <v>13.3368836586955</v>
      </c>
      <c r="K29" s="67">
        <v>86368.358500000002</v>
      </c>
      <c r="L29" s="68">
        <v>17.960460573670399</v>
      </c>
      <c r="M29" s="68">
        <v>-0.25866219513712302</v>
      </c>
      <c r="N29" s="67">
        <v>1915856.0166</v>
      </c>
      <c r="O29" s="67">
        <v>126015678.8812</v>
      </c>
      <c r="P29" s="67">
        <v>84800</v>
      </c>
      <c r="Q29" s="67">
        <v>83772</v>
      </c>
      <c r="R29" s="68">
        <v>1.2271403332855899</v>
      </c>
      <c r="S29" s="67">
        <v>5.6613577346698101</v>
      </c>
      <c r="T29" s="67">
        <v>5.6937447357112196</v>
      </c>
      <c r="U29" s="69">
        <v>-0.57207126910686301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1099046.2496</v>
      </c>
      <c r="E30" s="67">
        <v>1505456</v>
      </c>
      <c r="F30" s="68">
        <v>73.004209329266402</v>
      </c>
      <c r="G30" s="67">
        <v>1064454.1062</v>
      </c>
      <c r="H30" s="68">
        <v>3.2497543293332298</v>
      </c>
      <c r="I30" s="67">
        <v>123625.2825</v>
      </c>
      <c r="J30" s="68">
        <v>11.248414936586499</v>
      </c>
      <c r="K30" s="67">
        <v>146760.17739999999</v>
      </c>
      <c r="L30" s="68">
        <v>13.787365424698301</v>
      </c>
      <c r="M30" s="68">
        <v>-0.15763741438486401</v>
      </c>
      <c r="N30" s="67">
        <v>4149369.2396</v>
      </c>
      <c r="O30" s="67">
        <v>228812759.78889999</v>
      </c>
      <c r="P30" s="67">
        <v>62426</v>
      </c>
      <c r="Q30" s="67">
        <v>59384</v>
      </c>
      <c r="R30" s="68">
        <v>5.1225919439579704</v>
      </c>
      <c r="S30" s="67">
        <v>17.605585006247399</v>
      </c>
      <c r="T30" s="67">
        <v>17.2217237622929</v>
      </c>
      <c r="U30" s="69">
        <v>2.1803379087846801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667826.32149999996</v>
      </c>
      <c r="E31" s="67">
        <v>1926844</v>
      </c>
      <c r="F31" s="68">
        <v>34.659075747699397</v>
      </c>
      <c r="G31" s="67">
        <v>785956.59530000004</v>
      </c>
      <c r="H31" s="68">
        <v>-15.030126918765699</v>
      </c>
      <c r="I31" s="67">
        <v>24101.7012</v>
      </c>
      <c r="J31" s="68">
        <v>3.6089774278236502</v>
      </c>
      <c r="K31" s="67">
        <v>395.00670000000002</v>
      </c>
      <c r="L31" s="68">
        <v>5.0258080708543998E-2</v>
      </c>
      <c r="M31" s="68">
        <v>60.015930109539902</v>
      </c>
      <c r="N31" s="67">
        <v>2475144.9394</v>
      </c>
      <c r="O31" s="67">
        <v>199932077.4664</v>
      </c>
      <c r="P31" s="67">
        <v>27343</v>
      </c>
      <c r="Q31" s="67">
        <v>25826</v>
      </c>
      <c r="R31" s="68">
        <v>5.8739255014326597</v>
      </c>
      <c r="S31" s="67">
        <v>24.424032531178</v>
      </c>
      <c r="T31" s="67">
        <v>24.461189800975799</v>
      </c>
      <c r="U31" s="69">
        <v>-0.15213404973289099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136223.42819999999</v>
      </c>
      <c r="E32" s="67">
        <v>167226</v>
      </c>
      <c r="F32" s="68">
        <v>81.460674895052193</v>
      </c>
      <c r="G32" s="67">
        <v>118413.4903</v>
      </c>
      <c r="H32" s="68">
        <v>15.0404635948815</v>
      </c>
      <c r="I32" s="67">
        <v>32729.733199999999</v>
      </c>
      <c r="J32" s="68">
        <v>24.026508239057801</v>
      </c>
      <c r="K32" s="67">
        <v>29715.5278</v>
      </c>
      <c r="L32" s="68">
        <v>25.094714905130999</v>
      </c>
      <c r="M32" s="68">
        <v>0.101435364711913</v>
      </c>
      <c r="N32" s="67">
        <v>511768.56520000001</v>
      </c>
      <c r="O32" s="67">
        <v>30440878.612100001</v>
      </c>
      <c r="P32" s="67">
        <v>28276</v>
      </c>
      <c r="Q32" s="67">
        <v>26966</v>
      </c>
      <c r="R32" s="68">
        <v>4.8579692946673498</v>
      </c>
      <c r="S32" s="67">
        <v>4.8176343259301202</v>
      </c>
      <c r="T32" s="67">
        <v>4.7741966884224603</v>
      </c>
      <c r="U32" s="69">
        <v>0.90163832638486396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103.93170000000001</v>
      </c>
      <c r="H33" s="70"/>
      <c r="I33" s="70"/>
      <c r="J33" s="70"/>
      <c r="K33" s="67">
        <v>21.807300000000001</v>
      </c>
      <c r="L33" s="68">
        <v>20.9823374389142</v>
      </c>
      <c r="M33" s="70"/>
      <c r="N33" s="67">
        <v>0</v>
      </c>
      <c r="O33" s="67">
        <v>4834.1475</v>
      </c>
      <c r="P33" s="70"/>
      <c r="Q33" s="70"/>
      <c r="R33" s="70"/>
      <c r="S33" s="70"/>
      <c r="T33" s="70"/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132987.02549999999</v>
      </c>
      <c r="E35" s="67">
        <v>159209</v>
      </c>
      <c r="F35" s="68">
        <v>83.529841591869797</v>
      </c>
      <c r="G35" s="67">
        <v>131550.43150000001</v>
      </c>
      <c r="H35" s="68">
        <v>1.09204810932149</v>
      </c>
      <c r="I35" s="67">
        <v>20383.509999999998</v>
      </c>
      <c r="J35" s="68">
        <v>15.327442600782099</v>
      </c>
      <c r="K35" s="67">
        <v>10250.604600000001</v>
      </c>
      <c r="L35" s="68">
        <v>7.7921482150364501</v>
      </c>
      <c r="M35" s="68">
        <v>0.98851782849959902</v>
      </c>
      <c r="N35" s="67">
        <v>602021.10510000004</v>
      </c>
      <c r="O35" s="67">
        <v>31807790.0878</v>
      </c>
      <c r="P35" s="67">
        <v>9389</v>
      </c>
      <c r="Q35" s="67">
        <v>9525</v>
      </c>
      <c r="R35" s="68">
        <v>-1.4278215223097099</v>
      </c>
      <c r="S35" s="67">
        <v>14.164130951113</v>
      </c>
      <c r="T35" s="67">
        <v>14.1064018267717</v>
      </c>
      <c r="U35" s="69">
        <v>0.40757265334953002</v>
      </c>
      <c r="V35" s="36"/>
      <c r="W35" s="36"/>
    </row>
    <row r="36" spans="1:23" ht="12" thickBot="1" x14ac:dyDescent="0.2">
      <c r="A36" s="52"/>
      <c r="B36" s="41" t="s">
        <v>37</v>
      </c>
      <c r="C36" s="42"/>
      <c r="D36" s="70"/>
      <c r="E36" s="67">
        <v>521304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756353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434748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244330.76990000001</v>
      </c>
      <c r="E39" s="67">
        <v>335998</v>
      </c>
      <c r="F39" s="68">
        <v>72.7179238864517</v>
      </c>
      <c r="G39" s="67">
        <v>374672.64850000001</v>
      </c>
      <c r="H39" s="68">
        <v>-34.788202213805299</v>
      </c>
      <c r="I39" s="67">
        <v>14504.1181</v>
      </c>
      <c r="J39" s="68">
        <v>5.9362634128874801</v>
      </c>
      <c r="K39" s="67">
        <v>16081.0663</v>
      </c>
      <c r="L39" s="68">
        <v>4.2920310207805299</v>
      </c>
      <c r="M39" s="68">
        <v>-9.8062415177032999E-2</v>
      </c>
      <c r="N39" s="67">
        <v>888420.95070000004</v>
      </c>
      <c r="O39" s="67">
        <v>53626647.666699998</v>
      </c>
      <c r="P39" s="67">
        <v>387</v>
      </c>
      <c r="Q39" s="67">
        <v>355</v>
      </c>
      <c r="R39" s="68">
        <v>9.0140845070422593</v>
      </c>
      <c r="S39" s="67">
        <v>631.34565865633101</v>
      </c>
      <c r="T39" s="67">
        <v>601.80089239436597</v>
      </c>
      <c r="U39" s="69">
        <v>4.6796498648368896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523006.4241</v>
      </c>
      <c r="E40" s="67">
        <v>517794</v>
      </c>
      <c r="F40" s="68">
        <v>101.00665981065799</v>
      </c>
      <c r="G40" s="67">
        <v>390679.08559999999</v>
      </c>
      <c r="H40" s="68">
        <v>33.871108891527498</v>
      </c>
      <c r="I40" s="67">
        <v>28094.550599999999</v>
      </c>
      <c r="J40" s="68">
        <v>5.3717410160583903</v>
      </c>
      <c r="K40" s="67">
        <v>25147.355800000001</v>
      </c>
      <c r="L40" s="68">
        <v>6.4368318466239396</v>
      </c>
      <c r="M40" s="68">
        <v>0.11719700565894101</v>
      </c>
      <c r="N40" s="67">
        <v>2047021.648</v>
      </c>
      <c r="O40" s="67">
        <v>105140493.13850001</v>
      </c>
      <c r="P40" s="67">
        <v>2703</v>
      </c>
      <c r="Q40" s="67">
        <v>2770</v>
      </c>
      <c r="R40" s="68">
        <v>-2.4187725631768999</v>
      </c>
      <c r="S40" s="67">
        <v>193.491092896781</v>
      </c>
      <c r="T40" s="67">
        <v>185.59048357400701</v>
      </c>
      <c r="U40" s="69">
        <v>4.0831901895291596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124221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77225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5360.8804</v>
      </c>
      <c r="E44" s="72">
        <v>0</v>
      </c>
      <c r="F44" s="73"/>
      <c r="G44" s="72">
        <v>17430.632099999999</v>
      </c>
      <c r="H44" s="74">
        <v>-69.244486549630096</v>
      </c>
      <c r="I44" s="72">
        <v>859.55650000000003</v>
      </c>
      <c r="J44" s="74">
        <v>16.033868242984902</v>
      </c>
      <c r="K44" s="72">
        <v>3526.1421999999998</v>
      </c>
      <c r="L44" s="74">
        <v>20.229571594250999</v>
      </c>
      <c r="M44" s="74">
        <v>-0.75623317176488203</v>
      </c>
      <c r="N44" s="72">
        <v>94263.572700000004</v>
      </c>
      <c r="O44" s="72">
        <v>6995154.5132999998</v>
      </c>
      <c r="P44" s="72">
        <v>17</v>
      </c>
      <c r="Q44" s="72">
        <v>32</v>
      </c>
      <c r="R44" s="74">
        <v>-46.875</v>
      </c>
      <c r="S44" s="72">
        <v>315.34590588235301</v>
      </c>
      <c r="T44" s="72">
        <v>1230.1502531250001</v>
      </c>
      <c r="U44" s="75">
        <v>-290.09552056272298</v>
      </c>
      <c r="V44" s="36"/>
      <c r="W44" s="36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82773</v>
      </c>
      <c r="D2" s="32">
        <v>597912.25515213702</v>
      </c>
      <c r="E2" s="32">
        <v>469634.14312820497</v>
      </c>
      <c r="F2" s="32">
        <v>128278.112023932</v>
      </c>
      <c r="G2" s="32">
        <v>469634.14312820497</v>
      </c>
      <c r="H2" s="32">
        <v>0.21454337307619101</v>
      </c>
    </row>
    <row r="3" spans="1:8" ht="14.25" x14ac:dyDescent="0.2">
      <c r="A3" s="32">
        <v>2</v>
      </c>
      <c r="B3" s="33">
        <v>13</v>
      </c>
      <c r="C3" s="32">
        <v>13916.593999999999</v>
      </c>
      <c r="D3" s="32">
        <v>118522.19165974599</v>
      </c>
      <c r="E3" s="32">
        <v>93032.549062310005</v>
      </c>
      <c r="F3" s="32">
        <v>25489.642597435901</v>
      </c>
      <c r="G3" s="32">
        <v>93032.549062310005</v>
      </c>
      <c r="H3" s="32">
        <v>0.21506219418057801</v>
      </c>
    </row>
    <row r="4" spans="1:8" ht="14.25" x14ac:dyDescent="0.2">
      <c r="A4" s="32">
        <v>3</v>
      </c>
      <c r="B4" s="33">
        <v>14</v>
      </c>
      <c r="C4" s="32">
        <v>122579</v>
      </c>
      <c r="D4" s="32">
        <v>192982.36751025601</v>
      </c>
      <c r="E4" s="32">
        <v>143360.09744359</v>
      </c>
      <c r="F4" s="32">
        <v>49622.270066666701</v>
      </c>
      <c r="G4" s="32">
        <v>143360.09744359</v>
      </c>
      <c r="H4" s="32">
        <v>0.25713369934706298</v>
      </c>
    </row>
    <row r="5" spans="1:8" ht="14.25" x14ac:dyDescent="0.2">
      <c r="A5" s="32">
        <v>4</v>
      </c>
      <c r="B5" s="33">
        <v>15</v>
      </c>
      <c r="C5" s="32">
        <v>4638</v>
      </c>
      <c r="D5" s="32">
        <v>64850.906416239297</v>
      </c>
      <c r="E5" s="32">
        <v>51598.603417093997</v>
      </c>
      <c r="F5" s="32">
        <v>13252.3029991453</v>
      </c>
      <c r="G5" s="32">
        <v>51598.603417093997</v>
      </c>
      <c r="H5" s="32">
        <v>0.20435031260915101</v>
      </c>
    </row>
    <row r="6" spans="1:8" ht="14.25" x14ac:dyDescent="0.2">
      <c r="A6" s="32">
        <v>5</v>
      </c>
      <c r="B6" s="33">
        <v>16</v>
      </c>
      <c r="C6" s="32">
        <v>4624</v>
      </c>
      <c r="D6" s="32">
        <v>192885.32183931599</v>
      </c>
      <c r="E6" s="32">
        <v>154320.33692478601</v>
      </c>
      <c r="F6" s="32">
        <v>38564.984914529901</v>
      </c>
      <c r="G6" s="32">
        <v>154320.33692478601</v>
      </c>
      <c r="H6" s="32">
        <v>0.19993737494788</v>
      </c>
    </row>
    <row r="7" spans="1:8" ht="14.25" x14ac:dyDescent="0.2">
      <c r="A7" s="32">
        <v>6</v>
      </c>
      <c r="B7" s="33">
        <v>17</v>
      </c>
      <c r="C7" s="32">
        <v>26096</v>
      </c>
      <c r="D7" s="32">
        <v>317593.101165812</v>
      </c>
      <c r="E7" s="32">
        <v>236762.10868376101</v>
      </c>
      <c r="F7" s="32">
        <v>80830.992482051297</v>
      </c>
      <c r="G7" s="32">
        <v>236762.10868376101</v>
      </c>
      <c r="H7" s="32">
        <v>0.25451117226834902</v>
      </c>
    </row>
    <row r="8" spans="1:8" ht="14.25" x14ac:dyDescent="0.2">
      <c r="A8" s="32">
        <v>7</v>
      </c>
      <c r="B8" s="33">
        <v>18</v>
      </c>
      <c r="C8" s="32">
        <v>48160</v>
      </c>
      <c r="D8" s="32">
        <v>181538.94871965799</v>
      </c>
      <c r="E8" s="32">
        <v>159911.38268803401</v>
      </c>
      <c r="F8" s="32">
        <v>21627.566031623901</v>
      </c>
      <c r="G8" s="32">
        <v>159911.38268803401</v>
      </c>
      <c r="H8" s="32">
        <v>0.119134577919267</v>
      </c>
    </row>
    <row r="9" spans="1:8" ht="14.25" x14ac:dyDescent="0.2">
      <c r="A9" s="32">
        <v>8</v>
      </c>
      <c r="B9" s="33">
        <v>19</v>
      </c>
      <c r="C9" s="32">
        <v>21564</v>
      </c>
      <c r="D9" s="32">
        <v>147220.23566581201</v>
      </c>
      <c r="E9" s="32">
        <v>131070.845987179</v>
      </c>
      <c r="F9" s="32">
        <v>16149.3896786325</v>
      </c>
      <c r="G9" s="32">
        <v>131070.845987179</v>
      </c>
      <c r="H9" s="32">
        <v>0.109695447813923</v>
      </c>
    </row>
    <row r="10" spans="1:8" ht="14.25" x14ac:dyDescent="0.2">
      <c r="A10" s="32">
        <v>9</v>
      </c>
      <c r="B10" s="33">
        <v>21</v>
      </c>
      <c r="C10" s="32">
        <v>297414</v>
      </c>
      <c r="D10" s="32">
        <v>951610.88210000005</v>
      </c>
      <c r="E10" s="32">
        <v>928135.52339999995</v>
      </c>
      <c r="F10" s="32">
        <v>23475.358700000001</v>
      </c>
      <c r="G10" s="32">
        <v>928135.52339999995</v>
      </c>
      <c r="H10" s="32">
        <v>2.4669073401299198E-2</v>
      </c>
    </row>
    <row r="11" spans="1:8" ht="14.25" x14ac:dyDescent="0.2">
      <c r="A11" s="32">
        <v>10</v>
      </c>
      <c r="B11" s="33">
        <v>22</v>
      </c>
      <c r="C11" s="32">
        <v>90563</v>
      </c>
      <c r="D11" s="32">
        <v>1067685.93712308</v>
      </c>
      <c r="E11" s="32">
        <v>1021287.07858462</v>
      </c>
      <c r="F11" s="32">
        <v>46398.8585384615</v>
      </c>
      <c r="G11" s="32">
        <v>1021287.07858462</v>
      </c>
      <c r="H11" s="32">
        <v>4.34574034603145E-2</v>
      </c>
    </row>
    <row r="12" spans="1:8" ht="14.25" x14ac:dyDescent="0.2">
      <c r="A12" s="32">
        <v>11</v>
      </c>
      <c r="B12" s="33">
        <v>23</v>
      </c>
      <c r="C12" s="32">
        <v>342008.25</v>
      </c>
      <c r="D12" s="32">
        <v>2049455.6160076901</v>
      </c>
      <c r="E12" s="32">
        <v>1749750.0398547</v>
      </c>
      <c r="F12" s="32">
        <v>299705.57615299098</v>
      </c>
      <c r="G12" s="32">
        <v>1749750.0398547</v>
      </c>
      <c r="H12" s="32">
        <v>0.14623667563819401</v>
      </c>
    </row>
    <row r="13" spans="1:8" ht="14.25" x14ac:dyDescent="0.2">
      <c r="A13" s="32">
        <v>12</v>
      </c>
      <c r="B13" s="33">
        <v>24</v>
      </c>
      <c r="C13" s="32">
        <v>23528.277999999998</v>
      </c>
      <c r="D13" s="32">
        <v>475058.85151453002</v>
      </c>
      <c r="E13" s="32">
        <v>433446.39136495697</v>
      </c>
      <c r="F13" s="32">
        <v>41612.460149572602</v>
      </c>
      <c r="G13" s="32">
        <v>433446.39136495697</v>
      </c>
      <c r="H13" s="32">
        <v>8.7594326506933703E-2</v>
      </c>
    </row>
    <row r="14" spans="1:8" ht="14.25" x14ac:dyDescent="0.2">
      <c r="A14" s="32">
        <v>13</v>
      </c>
      <c r="B14" s="33">
        <v>25</v>
      </c>
      <c r="C14" s="32">
        <v>85319</v>
      </c>
      <c r="D14" s="32">
        <v>936529.60270000005</v>
      </c>
      <c r="E14" s="32">
        <v>877761.35309999995</v>
      </c>
      <c r="F14" s="32">
        <v>58768.249600000003</v>
      </c>
      <c r="G14" s="32">
        <v>877761.35309999995</v>
      </c>
      <c r="H14" s="32">
        <v>6.2751085956676694E-2</v>
      </c>
    </row>
    <row r="15" spans="1:8" ht="14.25" x14ac:dyDescent="0.2">
      <c r="A15" s="32">
        <v>14</v>
      </c>
      <c r="B15" s="33">
        <v>26</v>
      </c>
      <c r="C15" s="32">
        <v>69129</v>
      </c>
      <c r="D15" s="32">
        <v>346716.16922515701</v>
      </c>
      <c r="E15" s="32">
        <v>309351.28146886802</v>
      </c>
      <c r="F15" s="32">
        <v>37364.887756289201</v>
      </c>
      <c r="G15" s="32">
        <v>309351.28146886802</v>
      </c>
      <c r="H15" s="32">
        <v>0.107767941252329</v>
      </c>
    </row>
    <row r="16" spans="1:8" ht="14.25" x14ac:dyDescent="0.2">
      <c r="A16" s="32">
        <v>15</v>
      </c>
      <c r="B16" s="33">
        <v>27</v>
      </c>
      <c r="C16" s="32">
        <v>194474.709</v>
      </c>
      <c r="D16" s="32">
        <v>1229123.6889666701</v>
      </c>
      <c r="E16" s="32">
        <v>1082711.8066</v>
      </c>
      <c r="F16" s="32">
        <v>146411.88236666701</v>
      </c>
      <c r="G16" s="32">
        <v>1082711.8066</v>
      </c>
      <c r="H16" s="32">
        <v>0.11911891673795399</v>
      </c>
    </row>
    <row r="17" spans="1:8" ht="14.25" x14ac:dyDescent="0.2">
      <c r="A17" s="32">
        <v>16</v>
      </c>
      <c r="B17" s="33">
        <v>29</v>
      </c>
      <c r="C17" s="32">
        <v>236388</v>
      </c>
      <c r="D17" s="32">
        <v>2664173.4969982901</v>
      </c>
      <c r="E17" s="32">
        <v>2515587.9125495702</v>
      </c>
      <c r="F17" s="32">
        <v>148585.584448718</v>
      </c>
      <c r="G17" s="32">
        <v>2515587.9125495702</v>
      </c>
      <c r="H17" s="32">
        <v>5.5771737319708498E-2</v>
      </c>
    </row>
    <row r="18" spans="1:8" ht="14.25" x14ac:dyDescent="0.2">
      <c r="A18" s="32">
        <v>17</v>
      </c>
      <c r="B18" s="33">
        <v>31</v>
      </c>
      <c r="C18" s="32">
        <v>39283.758999999998</v>
      </c>
      <c r="D18" s="32">
        <v>285647.853734551</v>
      </c>
      <c r="E18" s="32">
        <v>229020.78542508301</v>
      </c>
      <c r="F18" s="32">
        <v>56627.068309468203</v>
      </c>
      <c r="G18" s="32">
        <v>229020.78542508301</v>
      </c>
      <c r="H18" s="32">
        <v>0.19824083244151</v>
      </c>
    </row>
    <row r="19" spans="1:8" ht="14.25" x14ac:dyDescent="0.2">
      <c r="A19" s="32">
        <v>18</v>
      </c>
      <c r="B19" s="33">
        <v>32</v>
      </c>
      <c r="C19" s="32">
        <v>14857.454</v>
      </c>
      <c r="D19" s="32">
        <v>236501.53212359099</v>
      </c>
      <c r="E19" s="32">
        <v>219194.71091764999</v>
      </c>
      <c r="F19" s="32">
        <v>17306.8212059412</v>
      </c>
      <c r="G19" s="32">
        <v>219194.71091764999</v>
      </c>
      <c r="H19" s="32">
        <v>7.3178473942811295E-2</v>
      </c>
    </row>
    <row r="20" spans="1:8" ht="14.25" x14ac:dyDescent="0.2">
      <c r="A20" s="32">
        <v>19</v>
      </c>
      <c r="B20" s="33">
        <v>33</v>
      </c>
      <c r="C20" s="32">
        <v>66771.593999999997</v>
      </c>
      <c r="D20" s="32">
        <v>623811.08927076601</v>
      </c>
      <c r="E20" s="32">
        <v>505289.69453740801</v>
      </c>
      <c r="F20" s="32">
        <v>118521.394733358</v>
      </c>
      <c r="G20" s="32">
        <v>505289.69453740801</v>
      </c>
      <c r="H20" s="32">
        <v>0.18999565216435799</v>
      </c>
    </row>
    <row r="21" spans="1:8" ht="14.25" x14ac:dyDescent="0.2">
      <c r="A21" s="32">
        <v>20</v>
      </c>
      <c r="B21" s="33">
        <v>34</v>
      </c>
      <c r="C21" s="32">
        <v>47976.781000000003</v>
      </c>
      <c r="D21" s="32">
        <v>263892.54465920897</v>
      </c>
      <c r="E21" s="32">
        <v>178922.42299652001</v>
      </c>
      <c r="F21" s="32">
        <v>84970.121662688907</v>
      </c>
      <c r="G21" s="32">
        <v>178922.42299652001</v>
      </c>
      <c r="H21" s="32">
        <v>0.321987579347569</v>
      </c>
    </row>
    <row r="22" spans="1:8" ht="14.25" x14ac:dyDescent="0.2">
      <c r="A22" s="32">
        <v>21</v>
      </c>
      <c r="B22" s="33">
        <v>35</v>
      </c>
      <c r="C22" s="32">
        <v>34924.654000000002</v>
      </c>
      <c r="D22" s="32">
        <v>782996.95265575196</v>
      </c>
      <c r="E22" s="32">
        <v>727248.896437168</v>
      </c>
      <c r="F22" s="32">
        <v>55748.056218584097</v>
      </c>
      <c r="G22" s="32">
        <v>727248.896437168</v>
      </c>
      <c r="H22" s="32">
        <v>7.1198305471686693E-2</v>
      </c>
    </row>
    <row r="23" spans="1:8" ht="14.25" x14ac:dyDescent="0.2">
      <c r="A23" s="32">
        <v>22</v>
      </c>
      <c r="B23" s="33">
        <v>36</v>
      </c>
      <c r="C23" s="32">
        <v>105772.799</v>
      </c>
      <c r="D23" s="32">
        <v>480083.13608318602</v>
      </c>
      <c r="E23" s="32">
        <v>416054.99206300097</v>
      </c>
      <c r="F23" s="32">
        <v>64028.144020185202</v>
      </c>
      <c r="G23" s="32">
        <v>416054.99206300097</v>
      </c>
      <c r="H23" s="32">
        <v>0.133368867197807</v>
      </c>
    </row>
    <row r="24" spans="1:8" ht="14.25" x14ac:dyDescent="0.2">
      <c r="A24" s="32">
        <v>23</v>
      </c>
      <c r="B24" s="33">
        <v>37</v>
      </c>
      <c r="C24" s="32">
        <v>123072.452</v>
      </c>
      <c r="D24" s="32">
        <v>1099046.2227292</v>
      </c>
      <c r="E24" s="32">
        <v>975420.97510391905</v>
      </c>
      <c r="F24" s="32">
        <v>123625.247625284</v>
      </c>
      <c r="G24" s="32">
        <v>975420.97510391905</v>
      </c>
      <c r="H24" s="32">
        <v>0.112484120384211</v>
      </c>
    </row>
    <row r="25" spans="1:8" ht="14.25" x14ac:dyDescent="0.2">
      <c r="A25" s="32">
        <v>24</v>
      </c>
      <c r="B25" s="33">
        <v>38</v>
      </c>
      <c r="C25" s="32">
        <v>152241.446</v>
      </c>
      <c r="D25" s="32">
        <v>667826.30200265499</v>
      </c>
      <c r="E25" s="32">
        <v>643724.59651238902</v>
      </c>
      <c r="F25" s="32">
        <v>24101.7054902655</v>
      </c>
      <c r="G25" s="32">
        <v>643724.59651238902</v>
      </c>
      <c r="H25" s="32">
        <v>3.6089781756109503E-2</v>
      </c>
    </row>
    <row r="26" spans="1:8" ht="14.25" x14ac:dyDescent="0.2">
      <c r="A26" s="32">
        <v>25</v>
      </c>
      <c r="B26" s="33">
        <v>39</v>
      </c>
      <c r="C26" s="32">
        <v>101567.535</v>
      </c>
      <c r="D26" s="32">
        <v>136223.37413499001</v>
      </c>
      <c r="E26" s="32">
        <v>103493.682780027</v>
      </c>
      <c r="F26" s="32">
        <v>32729.691354962401</v>
      </c>
      <c r="G26" s="32">
        <v>103493.682780027</v>
      </c>
      <c r="H26" s="32">
        <v>0.24026487056860801</v>
      </c>
    </row>
    <row r="27" spans="1:8" ht="14.25" x14ac:dyDescent="0.2">
      <c r="A27" s="32">
        <v>26</v>
      </c>
      <c r="B27" s="33">
        <v>42</v>
      </c>
      <c r="C27" s="32">
        <v>7686.1959999999999</v>
      </c>
      <c r="D27" s="32">
        <v>132987.02499999999</v>
      </c>
      <c r="E27" s="32">
        <v>112603.50840000001</v>
      </c>
      <c r="F27" s="32">
        <v>20383.516599999999</v>
      </c>
      <c r="G27" s="32">
        <v>112603.50840000001</v>
      </c>
      <c r="H27" s="32">
        <v>0.153274476212999</v>
      </c>
    </row>
    <row r="28" spans="1:8" ht="14.25" x14ac:dyDescent="0.2">
      <c r="A28" s="32">
        <v>27</v>
      </c>
      <c r="B28" s="33">
        <v>75</v>
      </c>
      <c r="C28" s="32">
        <v>396</v>
      </c>
      <c r="D28" s="32">
        <v>244330.76923076899</v>
      </c>
      <c r="E28" s="32">
        <v>229826.64957265</v>
      </c>
      <c r="F28" s="32">
        <v>14504.1196581197</v>
      </c>
      <c r="G28" s="32">
        <v>229826.64957265</v>
      </c>
      <c r="H28" s="32">
        <v>5.9362640668562699E-2</v>
      </c>
    </row>
    <row r="29" spans="1:8" ht="14.25" x14ac:dyDescent="0.2">
      <c r="A29" s="32">
        <v>28</v>
      </c>
      <c r="B29" s="33">
        <v>76</v>
      </c>
      <c r="C29" s="32">
        <v>2874</v>
      </c>
      <c r="D29" s="32">
        <v>523006.41729743598</v>
      </c>
      <c r="E29" s="32">
        <v>494911.874700855</v>
      </c>
      <c r="F29" s="32">
        <v>28094.542596581199</v>
      </c>
      <c r="G29" s="32">
        <v>494911.874700855</v>
      </c>
      <c r="H29" s="32">
        <v>5.37173955565515E-2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5360.8804175175901</v>
      </c>
      <c r="E30" s="32">
        <v>4501.3236517661298</v>
      </c>
      <c r="F30" s="32">
        <v>859.55676575145606</v>
      </c>
      <c r="G30" s="32">
        <v>4501.3236517661298</v>
      </c>
      <c r="H30" s="32">
        <v>0.16033873147826799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2014-07-05T02:25:14Z</dcterms:modified>
</cp:coreProperties>
</file>