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<sst xmlns="http://schemas.openxmlformats.org/spreadsheetml/2006/main" count="116" uniqueCount="73">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</sst>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18030020.3325</v>
      </c>
      <c r="F3" s="25">
        <f>RA!I7</f>
        <v>1772941.3777000001</v>
      </c>
      <c r="G3" s="16">
        <f>E3-F3</f>
        <v>16257078.954799999</v>
      </c>
      <c r="H3" s="27">
        <f>RA!J7</f>
        <v>9.8332744223487403</v>
      </c>
      <c r="I3" s="20">
        <f>SUM(I4:I40)</f>
        <v>18030024.581672076</v>
      </c>
      <c r="J3" s="21">
        <f>SUM(J4:J40)</f>
        <v>16257079.302904706</v>
      </c>
      <c r="K3" s="22">
        <f>E3-I3</f>
        <v>-4.2491720765829086</v>
      </c>
      <c r="L3" s="22">
        <f>G3-J3</f>
        <v>-0.34810470789670944</v>
      </c>
    </row>
    <row r="4" spans="1:12" x14ac:dyDescent="0.15">
      <c r="A4" s="39">
        <f>RA!A8</f>
        <v>41831</v>
      </c>
      <c r="B4" s="12">
        <v>12</v>
      </c>
      <c r="C4" s="36" t="s">
        <v>6</v>
      </c>
      <c r="D4" s="36"/>
      <c r="E4" s="15">
        <f>VLOOKUP(C4,RA!B8:D39,3,0)</f>
        <v>805606.57900000003</v>
      </c>
      <c r="F4" s="25">
        <f>VLOOKUP(C4,RA!B8:I43,8,0)</f>
        <v>119438.98390000001</v>
      </c>
      <c r="G4" s="16">
        <f t="shared" ref="G4:G40" si="0">E4-F4</f>
        <v>686167.59510000004</v>
      </c>
      <c r="H4" s="27">
        <f>RA!J8</f>
        <v>14.8259692774927</v>
      </c>
      <c r="I4" s="20">
        <f>VLOOKUP(B4,RMS!B:D,3,FALSE)</f>
        <v>805607.00876239303</v>
      </c>
      <c r="J4" s="21">
        <f>VLOOKUP(B4,RMS!B:E,4,FALSE)</f>
        <v>686167.60085812001</v>
      </c>
      <c r="K4" s="22">
        <f t="shared" ref="K4:K40" si="1">E4-I4</f>
        <v>-0.42976239300332963</v>
      </c>
      <c r="L4" s="22">
        <f t="shared" ref="L4:L40" si="2">G4-J4</f>
        <v>-5.7581199798732996E-3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115304.8023</v>
      </c>
      <c r="F5" s="25">
        <f>VLOOKUP(C5,RA!B9:I44,8,0)</f>
        <v>24719.391299999999</v>
      </c>
      <c r="G5" s="16">
        <f t="shared" si="0"/>
        <v>90585.410999999993</v>
      </c>
      <c r="H5" s="27">
        <f>RA!J9</f>
        <v>21.438301620504099</v>
      </c>
      <c r="I5" s="20">
        <f>VLOOKUP(B5,RMS!B:D,3,FALSE)</f>
        <v>115304.822614258</v>
      </c>
      <c r="J5" s="21">
        <f>VLOOKUP(B5,RMS!B:E,4,FALSE)</f>
        <v>90585.421908751203</v>
      </c>
      <c r="K5" s="22">
        <f t="shared" si="1"/>
        <v>-2.0314257999416441E-2</v>
      </c>
      <c r="L5" s="22">
        <f t="shared" si="2"/>
        <v>-1.0908751210081391E-2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192032.25870000001</v>
      </c>
      <c r="F6" s="25">
        <f>VLOOKUP(C6,RA!B10:I45,8,0)</f>
        <v>47991.236900000004</v>
      </c>
      <c r="G6" s="16">
        <f t="shared" si="0"/>
        <v>144041.02179999999</v>
      </c>
      <c r="H6" s="27">
        <f>RA!J10</f>
        <v>24.9912370061604</v>
      </c>
      <c r="I6" s="20">
        <f>VLOOKUP(B6,RMS!B:D,3,FALSE)</f>
        <v>192034.50091282101</v>
      </c>
      <c r="J6" s="21">
        <f>VLOOKUP(B6,RMS!B:E,4,FALSE)</f>
        <v>144041.02232136799</v>
      </c>
      <c r="K6" s="22">
        <f t="shared" si="1"/>
        <v>-2.2422128210018855</v>
      </c>
      <c r="L6" s="22">
        <f t="shared" si="2"/>
        <v>-5.2136799786239862E-4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143329.75949999999</v>
      </c>
      <c r="F7" s="25">
        <f>VLOOKUP(C7,RA!B11:I46,8,0)</f>
        <v>13907.331099999999</v>
      </c>
      <c r="G7" s="16">
        <f t="shared" si="0"/>
        <v>129422.42839999999</v>
      </c>
      <c r="H7" s="27">
        <f>RA!J11</f>
        <v>9.7030310722038102</v>
      </c>
      <c r="I7" s="20">
        <f>VLOOKUP(B7,RMS!B:D,3,FALSE)</f>
        <v>143329.80485897401</v>
      </c>
      <c r="J7" s="21">
        <f>VLOOKUP(B7,RMS!B:E,4,FALSE)</f>
        <v>129422.428483761</v>
      </c>
      <c r="K7" s="22">
        <f t="shared" si="1"/>
        <v>-4.5358974020928144E-2</v>
      </c>
      <c r="L7" s="22">
        <f t="shared" si="2"/>
        <v>-8.3761013229377568E-5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301886.94689999998</v>
      </c>
      <c r="F8" s="25">
        <f>VLOOKUP(C8,RA!B12:I47,8,0)</f>
        <v>41850.665500000003</v>
      </c>
      <c r="G8" s="16">
        <f t="shared" si="0"/>
        <v>260036.28139999998</v>
      </c>
      <c r="H8" s="27">
        <f>RA!J12</f>
        <v>13.863025854464301</v>
      </c>
      <c r="I8" s="20">
        <f>VLOOKUP(B8,RMS!B:D,3,FALSE)</f>
        <v>301886.96920769202</v>
      </c>
      <c r="J8" s="21">
        <f>VLOOKUP(B8,RMS!B:E,4,FALSE)</f>
        <v>260036.28114188</v>
      </c>
      <c r="K8" s="22">
        <f t="shared" si="1"/>
        <v>-2.2307692037429661E-2</v>
      </c>
      <c r="L8" s="22">
        <f t="shared" si="2"/>
        <v>2.5811998057179153E-4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478454.07299999997</v>
      </c>
      <c r="F9" s="25">
        <f>VLOOKUP(C9,RA!B13:I48,8,0)</f>
        <v>65968.656900000002</v>
      </c>
      <c r="G9" s="16">
        <f t="shared" si="0"/>
        <v>412485.41609999997</v>
      </c>
      <c r="H9" s="27">
        <f>RA!J13</f>
        <v>13.7878765429592</v>
      </c>
      <c r="I9" s="20">
        <f>VLOOKUP(B9,RMS!B:D,3,FALSE)</f>
        <v>478454.301406838</v>
      </c>
      <c r="J9" s="21">
        <f>VLOOKUP(B9,RMS!B:E,4,FALSE)</f>
        <v>412485.41621025599</v>
      </c>
      <c r="K9" s="22">
        <f t="shared" si="1"/>
        <v>-0.22840683802496642</v>
      </c>
      <c r="L9" s="22">
        <f t="shared" si="2"/>
        <v>-1.1025601997971535E-4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207063.4595</v>
      </c>
      <c r="F10" s="25">
        <f>VLOOKUP(C10,RA!B14:I49,8,0)</f>
        <v>24724.717700000001</v>
      </c>
      <c r="G10" s="16">
        <f t="shared" si="0"/>
        <v>182338.74179999999</v>
      </c>
      <c r="H10" s="27">
        <f>RA!J14</f>
        <v>11.9406474516089</v>
      </c>
      <c r="I10" s="20">
        <f>VLOOKUP(B10,RMS!B:D,3,FALSE)</f>
        <v>207063.47839316199</v>
      </c>
      <c r="J10" s="21">
        <f>VLOOKUP(B10,RMS!B:E,4,FALSE)</f>
        <v>182338.73916153799</v>
      </c>
      <c r="K10" s="22">
        <f t="shared" si="1"/>
        <v>-1.8893161992309615E-2</v>
      </c>
      <c r="L10" s="22">
        <f t="shared" si="2"/>
        <v>2.6384619995951653E-3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160466.02989999999</v>
      </c>
      <c r="F11" s="25">
        <f>VLOOKUP(C11,RA!B15:I50,8,0)</f>
        <v>20351.626899999999</v>
      </c>
      <c r="G11" s="16">
        <f t="shared" si="0"/>
        <v>140114.40299999999</v>
      </c>
      <c r="H11" s="27">
        <f>RA!J15</f>
        <v>12.682825712509301</v>
      </c>
      <c r="I11" s="20">
        <f>VLOOKUP(B11,RMS!B:D,3,FALSE)</f>
        <v>160466.07928547001</v>
      </c>
      <c r="J11" s="21">
        <f>VLOOKUP(B11,RMS!B:E,4,FALSE)</f>
        <v>140114.404070085</v>
      </c>
      <c r="K11" s="22">
        <f t="shared" si="1"/>
        <v>-4.9385470018023625E-2</v>
      </c>
      <c r="L11" s="22">
        <f t="shared" si="2"/>
        <v>-1.0700850107241422E-3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1033121.1764999999</v>
      </c>
      <c r="F12" s="25">
        <f>VLOOKUP(C12,RA!B16:I51,8,0)</f>
        <v>-5193.9224000000004</v>
      </c>
      <c r="G12" s="16">
        <f t="shared" si="0"/>
        <v>1038315.0989</v>
      </c>
      <c r="H12" s="27">
        <f>RA!J16</f>
        <v>-0.502740870881761</v>
      </c>
      <c r="I12" s="20">
        <f>VLOOKUP(B12,RMS!B:D,3,FALSE)</f>
        <v>1033120.9976</v>
      </c>
      <c r="J12" s="21">
        <f>VLOOKUP(B12,RMS!B:E,4,FALSE)</f>
        <v>1038315.0989</v>
      </c>
      <c r="K12" s="22">
        <f t="shared" si="1"/>
        <v>0.17889999994076788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467220.44390000001</v>
      </c>
      <c r="F13" s="25">
        <f>VLOOKUP(C13,RA!B17:I52,8,0)</f>
        <v>49069.592100000002</v>
      </c>
      <c r="G13" s="16">
        <f t="shared" si="0"/>
        <v>418150.8518</v>
      </c>
      <c r="H13" s="27">
        <f>RA!J17</f>
        <v>10.5024496981349</v>
      </c>
      <c r="I13" s="20">
        <f>VLOOKUP(B13,RMS!B:D,3,FALSE)</f>
        <v>467220.51301196602</v>
      </c>
      <c r="J13" s="21">
        <f>VLOOKUP(B13,RMS!B:E,4,FALSE)</f>
        <v>418150.85230683797</v>
      </c>
      <c r="K13" s="22">
        <f t="shared" si="1"/>
        <v>-6.9111966004129499E-2</v>
      </c>
      <c r="L13" s="22">
        <f t="shared" si="2"/>
        <v>-5.0683796871453524E-4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1956452.7892</v>
      </c>
      <c r="F14" s="25">
        <f>VLOOKUP(C14,RA!B18:I53,8,0)</f>
        <v>205856.7237</v>
      </c>
      <c r="G14" s="16">
        <f t="shared" si="0"/>
        <v>1750596.0655</v>
      </c>
      <c r="H14" s="27">
        <f>RA!J18</f>
        <v>10.521936682365601</v>
      </c>
      <c r="I14" s="20">
        <f>VLOOKUP(B14,RMS!B:D,3,FALSE)</f>
        <v>1956453.17916154</v>
      </c>
      <c r="J14" s="21">
        <f>VLOOKUP(B14,RMS!B:E,4,FALSE)</f>
        <v>1750596.08475983</v>
      </c>
      <c r="K14" s="22">
        <f t="shared" si="1"/>
        <v>-0.3899615400005132</v>
      </c>
      <c r="L14" s="22">
        <f t="shared" si="2"/>
        <v>-1.9259830005466938E-2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500889.21639999998</v>
      </c>
      <c r="F15" s="25">
        <f>VLOOKUP(C15,RA!B19:I54,8,0)</f>
        <v>36377.182699999998</v>
      </c>
      <c r="G15" s="16">
        <f t="shared" si="0"/>
        <v>464512.03369999997</v>
      </c>
      <c r="H15" s="27">
        <f>RA!J19</f>
        <v>7.2625206350918798</v>
      </c>
      <c r="I15" s="20">
        <f>VLOOKUP(B15,RMS!B:D,3,FALSE)</f>
        <v>500889.23615641001</v>
      </c>
      <c r="J15" s="21">
        <f>VLOOKUP(B15,RMS!B:E,4,FALSE)</f>
        <v>464512.03449316201</v>
      </c>
      <c r="K15" s="22">
        <f t="shared" si="1"/>
        <v>-1.9756410038098693E-2</v>
      </c>
      <c r="L15" s="22">
        <f t="shared" si="2"/>
        <v>-7.9316203482449055E-4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978322.17700000003</v>
      </c>
      <c r="F16" s="25">
        <f>VLOOKUP(C16,RA!B20:I55,8,0)</f>
        <v>57939.321900000003</v>
      </c>
      <c r="G16" s="16">
        <f t="shared" si="0"/>
        <v>920382.85510000004</v>
      </c>
      <c r="H16" s="27">
        <f>RA!J20</f>
        <v>5.9223150882329403</v>
      </c>
      <c r="I16" s="20">
        <f>VLOOKUP(B16,RMS!B:D,3,FALSE)</f>
        <v>978322.13769999996</v>
      </c>
      <c r="J16" s="21">
        <f>VLOOKUP(B16,RMS!B:E,4,FALSE)</f>
        <v>920382.85510000004</v>
      </c>
      <c r="K16" s="22">
        <f t="shared" si="1"/>
        <v>3.9300000062212348E-2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341080.89549999998</v>
      </c>
      <c r="F17" s="25">
        <f>VLOOKUP(C17,RA!B21:I56,8,0)</f>
        <v>40302.168100000003</v>
      </c>
      <c r="G17" s="16">
        <f t="shared" si="0"/>
        <v>300778.72739999997</v>
      </c>
      <c r="H17" s="27">
        <f>RA!J21</f>
        <v>11.8160145090859</v>
      </c>
      <c r="I17" s="20">
        <f>VLOOKUP(B17,RMS!B:D,3,FALSE)</f>
        <v>341080.69698084099</v>
      </c>
      <c r="J17" s="21">
        <f>VLOOKUP(B17,RMS!B:E,4,FALSE)</f>
        <v>300778.72726063099</v>
      </c>
      <c r="K17" s="22">
        <f t="shared" si="1"/>
        <v>0.19851915899198502</v>
      </c>
      <c r="L17" s="22">
        <f t="shared" si="2"/>
        <v>1.3936898903921247E-4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1320218.443</v>
      </c>
      <c r="F18" s="25">
        <f>VLOOKUP(C18,RA!B22:I57,8,0)</f>
        <v>162558.6588</v>
      </c>
      <c r="G18" s="16">
        <f t="shared" si="0"/>
        <v>1157659.7841999999</v>
      </c>
      <c r="H18" s="27">
        <f>RA!J22</f>
        <v>12.3130122641379</v>
      </c>
      <c r="I18" s="20">
        <f>VLOOKUP(B18,RMS!B:D,3,FALSE)</f>
        <v>1320218.65693333</v>
      </c>
      <c r="J18" s="21">
        <f>VLOOKUP(B18,RMS!B:E,4,FALSE)</f>
        <v>1157659.7868999999</v>
      </c>
      <c r="K18" s="22">
        <f t="shared" si="1"/>
        <v>-0.21393333002924919</v>
      </c>
      <c r="L18" s="22">
        <f t="shared" si="2"/>
        <v>-2.7000000700354576E-3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3088927.1708</v>
      </c>
      <c r="F19" s="25">
        <f>VLOOKUP(C19,RA!B23:I58,8,0)</f>
        <v>218888.97150000001</v>
      </c>
      <c r="G19" s="16">
        <f t="shared" si="0"/>
        <v>2870038.1993</v>
      </c>
      <c r="H19" s="27">
        <f>RA!J23</f>
        <v>7.0862457868603599</v>
      </c>
      <c r="I19" s="20">
        <f>VLOOKUP(B19,RMS!B:D,3,FALSE)</f>
        <v>3088928.2212341898</v>
      </c>
      <c r="J19" s="21">
        <f>VLOOKUP(B19,RMS!B:E,4,FALSE)</f>
        <v>2870038.2364794901</v>
      </c>
      <c r="K19" s="22">
        <f t="shared" si="1"/>
        <v>-1.0504341898486018</v>
      </c>
      <c r="L19" s="22">
        <f t="shared" si="2"/>
        <v>-3.7179490085691214E-2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281593.00679999997</v>
      </c>
      <c r="F20" s="25">
        <f>VLOOKUP(C20,RA!B24:I59,8,0)</f>
        <v>52651.982400000001</v>
      </c>
      <c r="G20" s="16">
        <f t="shared" si="0"/>
        <v>228941.02439999997</v>
      </c>
      <c r="H20" s="27">
        <f>RA!J24</f>
        <v>18.697901271886298</v>
      </c>
      <c r="I20" s="20">
        <f>VLOOKUP(B20,RMS!B:D,3,FALSE)</f>
        <v>281592.99929234601</v>
      </c>
      <c r="J20" s="21">
        <f>VLOOKUP(B20,RMS!B:E,4,FALSE)</f>
        <v>228941.024661984</v>
      </c>
      <c r="K20" s="22">
        <f t="shared" si="1"/>
        <v>7.5076539651490748E-3</v>
      </c>
      <c r="L20" s="22">
        <f t="shared" si="2"/>
        <v>-2.6198403793387115E-4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234768.59650000001</v>
      </c>
      <c r="F21" s="25">
        <f>VLOOKUP(C21,RA!B25:I60,8,0)</f>
        <v>14511.256100000001</v>
      </c>
      <c r="G21" s="16">
        <f t="shared" si="0"/>
        <v>220257.34040000002</v>
      </c>
      <c r="H21" s="27">
        <f>RA!J25</f>
        <v>6.181089087867</v>
      </c>
      <c r="I21" s="20">
        <f>VLOOKUP(B21,RMS!B:D,3,FALSE)</f>
        <v>234768.60065219001</v>
      </c>
      <c r="J21" s="21">
        <f>VLOOKUP(B21,RMS!B:E,4,FALSE)</f>
        <v>220257.34642302399</v>
      </c>
      <c r="K21" s="22">
        <f t="shared" si="1"/>
        <v>-4.152189998421818E-3</v>
      </c>
      <c r="L21" s="22">
        <f t="shared" si="2"/>
        <v>-6.0230239760130644E-3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698778.33660000004</v>
      </c>
      <c r="F22" s="25">
        <f>VLOOKUP(C22,RA!B26:I61,8,0)</f>
        <v>135781.81020000001</v>
      </c>
      <c r="G22" s="16">
        <f t="shared" si="0"/>
        <v>562996.52640000009</v>
      </c>
      <c r="H22" s="27">
        <f>RA!J26</f>
        <v>19.431313635260199</v>
      </c>
      <c r="I22" s="20">
        <f>VLOOKUP(B22,RMS!B:D,3,FALSE)</f>
        <v>698778.33309950097</v>
      </c>
      <c r="J22" s="21">
        <f>VLOOKUP(B22,RMS!B:E,4,FALSE)</f>
        <v>562996.68072361697</v>
      </c>
      <c r="K22" s="22">
        <f t="shared" si="1"/>
        <v>3.5004990641027689E-3</v>
      </c>
      <c r="L22" s="22">
        <f t="shared" si="2"/>
        <v>-0.15432361687999219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239738.1881</v>
      </c>
      <c r="F23" s="25">
        <f>VLOOKUP(C23,RA!B27:I62,8,0)</f>
        <v>78541.552100000001</v>
      </c>
      <c r="G23" s="16">
        <f t="shared" si="0"/>
        <v>161196.636</v>
      </c>
      <c r="H23" s="27">
        <f>RA!J27</f>
        <v>32.761385544149803</v>
      </c>
      <c r="I23" s="20">
        <f>VLOOKUP(B23,RMS!B:D,3,FALSE)</f>
        <v>239738.14307844301</v>
      </c>
      <c r="J23" s="21">
        <f>VLOOKUP(B23,RMS!B:E,4,FALSE)</f>
        <v>161196.64319713201</v>
      </c>
      <c r="K23" s="22">
        <f t="shared" si="1"/>
        <v>4.5021556987194344E-2</v>
      </c>
      <c r="L23" s="22">
        <f t="shared" si="2"/>
        <v>-7.197132013970986E-3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792183.15919999999</v>
      </c>
      <c r="F24" s="25">
        <f>VLOOKUP(C24,RA!B28:I63,8,0)</f>
        <v>45202.130799999999</v>
      </c>
      <c r="G24" s="16">
        <f t="shared" si="0"/>
        <v>746981.02839999995</v>
      </c>
      <c r="H24" s="27">
        <f>RA!J28</f>
        <v>5.7060201640297601</v>
      </c>
      <c r="I24" s="20">
        <f>VLOOKUP(B24,RMS!B:D,3,FALSE)</f>
        <v>792183.15930619498</v>
      </c>
      <c r="J24" s="21">
        <f>VLOOKUP(B24,RMS!B:E,4,FALSE)</f>
        <v>746981.02489469002</v>
      </c>
      <c r="K24" s="22">
        <f t="shared" si="1"/>
        <v>-1.0619498789310455E-4</v>
      </c>
      <c r="L24" s="22">
        <f t="shared" si="2"/>
        <v>3.505309927277267E-3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468910.9999</v>
      </c>
      <c r="F25" s="25">
        <f>VLOOKUP(C25,RA!B29:I64,8,0)</f>
        <v>67860.450800000006</v>
      </c>
      <c r="G25" s="16">
        <f t="shared" si="0"/>
        <v>401050.5491</v>
      </c>
      <c r="H25" s="27">
        <f>RA!J29</f>
        <v>14.471925549725199</v>
      </c>
      <c r="I25" s="20">
        <f>VLOOKUP(B25,RMS!B:D,3,FALSE)</f>
        <v>468911.00010442501</v>
      </c>
      <c r="J25" s="21">
        <f>VLOOKUP(B25,RMS!B:E,4,FALSE)</f>
        <v>401050.54734848498</v>
      </c>
      <c r="K25" s="22">
        <f t="shared" si="1"/>
        <v>-2.0442501408979297E-4</v>
      </c>
      <c r="L25" s="22">
        <f t="shared" si="2"/>
        <v>1.7515150248073041E-3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1203068.1211000001</v>
      </c>
      <c r="F26" s="25">
        <f>VLOOKUP(C26,RA!B30:I65,8,0)</f>
        <v>119435.493</v>
      </c>
      <c r="G26" s="16">
        <f t="shared" si="0"/>
        <v>1083632.6281000001</v>
      </c>
      <c r="H26" s="27">
        <f>RA!J30</f>
        <v>9.9275752474262795</v>
      </c>
      <c r="I26" s="20">
        <f>VLOOKUP(B26,RMS!B:D,3,FALSE)</f>
        <v>1203068.1147495599</v>
      </c>
      <c r="J26" s="21">
        <f>VLOOKUP(B26,RMS!B:E,4,FALSE)</f>
        <v>1083632.600968</v>
      </c>
      <c r="K26" s="22">
        <f t="shared" si="1"/>
        <v>6.3504402060061693E-3</v>
      </c>
      <c r="L26" s="22">
        <f t="shared" si="2"/>
        <v>2.7132000075653195E-2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700149.77760000003</v>
      </c>
      <c r="F27" s="25">
        <f>VLOOKUP(C27,RA!B31:I66,8,0)</f>
        <v>30633.0363</v>
      </c>
      <c r="G27" s="16">
        <f t="shared" si="0"/>
        <v>669516.74129999999</v>
      </c>
      <c r="H27" s="27">
        <f>RA!J31</f>
        <v>4.3752118875199901</v>
      </c>
      <c r="I27" s="20">
        <f>VLOOKUP(B27,RMS!B:D,3,FALSE)</f>
        <v>700149.79087256605</v>
      </c>
      <c r="J27" s="21">
        <f>VLOOKUP(B27,RMS!B:E,4,FALSE)</f>
        <v>669516.88840530999</v>
      </c>
      <c r="K27" s="22">
        <f t="shared" si="1"/>
        <v>-1.3272566022351384E-2</v>
      </c>
      <c r="L27" s="22">
        <f t="shared" si="2"/>
        <v>-0.14710530999582261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127313.02159999999</v>
      </c>
      <c r="F28" s="25">
        <f>VLOOKUP(C28,RA!B32:I67,8,0)</f>
        <v>32645.103500000001</v>
      </c>
      <c r="G28" s="16">
        <f t="shared" si="0"/>
        <v>94667.918099999995</v>
      </c>
      <c r="H28" s="27">
        <f>RA!J32</f>
        <v>25.641606090040401</v>
      </c>
      <c r="I28" s="20">
        <f>VLOOKUP(B28,RMS!B:D,3,FALSE)</f>
        <v>127312.938656728</v>
      </c>
      <c r="J28" s="21">
        <f>VLOOKUP(B28,RMS!B:E,4,FALSE)</f>
        <v>94667.901255125893</v>
      </c>
      <c r="K28" s="22">
        <f t="shared" si="1"/>
        <v>8.29432719910983E-2</v>
      </c>
      <c r="L28" s="22">
        <f t="shared" si="2"/>
        <v>1.684487410238944E-2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164754.23370000001</v>
      </c>
      <c r="F31" s="25">
        <f>VLOOKUP(C31,RA!B35:I70,8,0)</f>
        <v>16490.804199999999</v>
      </c>
      <c r="G31" s="16">
        <f t="shared" si="0"/>
        <v>148263.42950000003</v>
      </c>
      <c r="H31" s="27">
        <f>RA!J35</f>
        <v>10.009335620490299</v>
      </c>
      <c r="I31" s="20">
        <f>VLOOKUP(B31,RMS!B:D,3,FALSE)</f>
        <v>164754.2335</v>
      </c>
      <c r="J31" s="21">
        <f>VLOOKUP(B31,RMS!B:E,4,FALSE)</f>
        <v>148263.4325</v>
      </c>
      <c r="K31" s="22">
        <f t="shared" si="1"/>
        <v>2.0000000949949026E-4</v>
      </c>
      <c r="L31" s="22">
        <f t="shared" si="2"/>
        <v>-2.9999999678693712E-3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249936.75159999999</v>
      </c>
      <c r="F35" s="25">
        <f>VLOOKUP(C35,RA!B8:I74,8,0)</f>
        <v>14211.6142</v>
      </c>
      <c r="G35" s="16">
        <f t="shared" si="0"/>
        <v>235725.13739999998</v>
      </c>
      <c r="H35" s="27">
        <f>RA!J39</f>
        <v>5.6860842229174597</v>
      </c>
      <c r="I35" s="20">
        <f>VLOOKUP(B35,RMS!B:D,3,FALSE)</f>
        <v>249936.75213675201</v>
      </c>
      <c r="J35" s="21">
        <f>VLOOKUP(B35,RMS!B:E,4,FALSE)</f>
        <v>235725.13675213701</v>
      </c>
      <c r="K35" s="22">
        <f t="shared" si="1"/>
        <v>-5.3675202070735395E-4</v>
      </c>
      <c r="L35" s="22">
        <f t="shared" si="2"/>
        <v>6.4786296570673585E-4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750194.20200000005</v>
      </c>
      <c r="F36" s="25">
        <f>VLOOKUP(C36,RA!B8:I75,8,0)</f>
        <v>37723.524700000002</v>
      </c>
      <c r="G36" s="16">
        <f t="shared" si="0"/>
        <v>712470.6773000001</v>
      </c>
      <c r="H36" s="27">
        <f>RA!J40</f>
        <v>5.0285012333379804</v>
      </c>
      <c r="I36" s="20">
        <f>VLOOKUP(B36,RMS!B:D,3,FALSE)</f>
        <v>750194.19541623897</v>
      </c>
      <c r="J36" s="21">
        <f>VLOOKUP(B36,RMS!B:E,4,FALSE)</f>
        <v>712470.682091453</v>
      </c>
      <c r="K36" s="22">
        <f t="shared" si="1"/>
        <v>6.5837610745802522E-3</v>
      </c>
      <c r="L36" s="22">
        <f t="shared" si="2"/>
        <v>-4.7914528986439109E-3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28255.716700000001</v>
      </c>
      <c r="F40" s="25">
        <f>VLOOKUP(C40,RA!B8:I78,8,0)</f>
        <v>2501.3128000000002</v>
      </c>
      <c r="G40" s="16">
        <f t="shared" si="0"/>
        <v>25754.403900000001</v>
      </c>
      <c r="H40" s="27">
        <f>RA!J43</f>
        <v>0</v>
      </c>
      <c r="I40" s="20">
        <f>VLOOKUP(B40,RMS!B:D,3,FALSE)</f>
        <v>28255.7165872476</v>
      </c>
      <c r="J40" s="21">
        <f>VLOOKUP(B40,RMS!B:E,4,FALSE)</f>
        <v>25754.403328038701</v>
      </c>
      <c r="K40" s="22">
        <f t="shared" si="1"/>
        <v>1.1275240103714168E-4</v>
      </c>
      <c r="L40" s="22">
        <f t="shared" si="2"/>
        <v>5.7196130001102574E-4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4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4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5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3"/>
      <c r="W4" s="47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8" t="s">
        <v>4</v>
      </c>
      <c r="C6" s="49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50" t="s">
        <v>5</v>
      </c>
      <c r="B7" s="51"/>
      <c r="C7" s="52"/>
      <c r="D7" s="63">
        <v>18030020.3325</v>
      </c>
      <c r="E7" s="63">
        <v>22085731</v>
      </c>
      <c r="F7" s="64">
        <v>81.636511521850906</v>
      </c>
      <c r="G7" s="63">
        <v>15246830.2744</v>
      </c>
      <c r="H7" s="64">
        <v>18.2542207659586</v>
      </c>
      <c r="I7" s="63">
        <v>1772941.3777000001</v>
      </c>
      <c r="J7" s="64">
        <v>9.8332744223487403</v>
      </c>
      <c r="K7" s="63">
        <v>1196547.1222000001</v>
      </c>
      <c r="L7" s="64">
        <v>7.84784181804035</v>
      </c>
      <c r="M7" s="64">
        <v>0.48171463104622803</v>
      </c>
      <c r="N7" s="63">
        <v>184769285.4395</v>
      </c>
      <c r="O7" s="63">
        <v>3867052652.7929001</v>
      </c>
      <c r="P7" s="63">
        <v>1040541</v>
      </c>
      <c r="Q7" s="63">
        <v>998569</v>
      </c>
      <c r="R7" s="64">
        <v>4.2032148003793504</v>
      </c>
      <c r="S7" s="63">
        <v>17.3275443567337</v>
      </c>
      <c r="T7" s="63">
        <v>16.208377604852501</v>
      </c>
      <c r="U7" s="65">
        <v>6.4588883966480504</v>
      </c>
      <c r="V7" s="53"/>
      <c r="W7" s="53"/>
    </row>
    <row r="8" spans="1:23" ht="14.25" thickBot="1" x14ac:dyDescent="0.2">
      <c r="A8" s="40">
        <v>41831</v>
      </c>
      <c r="B8" s="43" t="s">
        <v>6</v>
      </c>
      <c r="C8" s="44"/>
      <c r="D8" s="66">
        <v>805606.57900000003</v>
      </c>
      <c r="E8" s="66">
        <v>725764</v>
      </c>
      <c r="F8" s="67">
        <v>111.00117655326</v>
      </c>
      <c r="G8" s="66">
        <v>542958.07180000003</v>
      </c>
      <c r="H8" s="67">
        <v>48.373626038797902</v>
      </c>
      <c r="I8" s="66">
        <v>119438.98390000001</v>
      </c>
      <c r="J8" s="67">
        <v>14.8259692774927</v>
      </c>
      <c r="K8" s="66">
        <v>61584.6319</v>
      </c>
      <c r="L8" s="67">
        <v>11.3424286512283</v>
      </c>
      <c r="M8" s="67">
        <v>0.939428396583467</v>
      </c>
      <c r="N8" s="66">
        <v>7324416.6445000004</v>
      </c>
      <c r="O8" s="66">
        <v>147909058.63659999</v>
      </c>
      <c r="P8" s="66">
        <v>33488</v>
      </c>
      <c r="Q8" s="66">
        <v>30740</v>
      </c>
      <c r="R8" s="67">
        <v>8.9394925178919902</v>
      </c>
      <c r="S8" s="66">
        <v>24.056574862637401</v>
      </c>
      <c r="T8" s="66">
        <v>21.302717257644801</v>
      </c>
      <c r="U8" s="68">
        <v>11.447421840877499</v>
      </c>
      <c r="V8" s="53"/>
      <c r="W8" s="53"/>
    </row>
    <row r="9" spans="1:23" ht="12" customHeight="1" thickBot="1" x14ac:dyDescent="0.2">
      <c r="A9" s="41"/>
      <c r="B9" s="43" t="s">
        <v>7</v>
      </c>
      <c r="C9" s="44"/>
      <c r="D9" s="66">
        <v>115304.8023</v>
      </c>
      <c r="E9" s="66">
        <v>129026</v>
      </c>
      <c r="F9" s="67">
        <v>89.365556011966603</v>
      </c>
      <c r="G9" s="66">
        <v>100996.5019</v>
      </c>
      <c r="H9" s="67">
        <v>14.1671247328617</v>
      </c>
      <c r="I9" s="66">
        <v>24719.391299999999</v>
      </c>
      <c r="J9" s="67">
        <v>21.438301620504099</v>
      </c>
      <c r="K9" s="66">
        <v>19208.696599999999</v>
      </c>
      <c r="L9" s="67">
        <v>19.019170207517899</v>
      </c>
      <c r="M9" s="67">
        <v>0.286885404811901</v>
      </c>
      <c r="N9" s="66">
        <v>1379025.0870000001</v>
      </c>
      <c r="O9" s="66">
        <v>24884468.347399998</v>
      </c>
      <c r="P9" s="66">
        <v>6794</v>
      </c>
      <c r="Q9" s="66">
        <v>6450</v>
      </c>
      <c r="R9" s="67">
        <v>5.3333333333333197</v>
      </c>
      <c r="S9" s="66">
        <v>16.971563482484498</v>
      </c>
      <c r="T9" s="66">
        <v>16.450421596899201</v>
      </c>
      <c r="U9" s="68">
        <v>3.0706769362950102</v>
      </c>
      <c r="V9" s="53"/>
      <c r="W9" s="53"/>
    </row>
    <row r="10" spans="1:23" ht="14.25" thickBot="1" x14ac:dyDescent="0.2">
      <c r="A10" s="41"/>
      <c r="B10" s="43" t="s">
        <v>8</v>
      </c>
      <c r="C10" s="44"/>
      <c r="D10" s="66">
        <v>192032.25870000001</v>
      </c>
      <c r="E10" s="66">
        <v>194409</v>
      </c>
      <c r="F10" s="67">
        <v>98.777453050013094</v>
      </c>
      <c r="G10" s="66">
        <v>151367.63089999999</v>
      </c>
      <c r="H10" s="67">
        <v>26.864810896634101</v>
      </c>
      <c r="I10" s="66">
        <v>47991.236900000004</v>
      </c>
      <c r="J10" s="67">
        <v>24.9912370061604</v>
      </c>
      <c r="K10" s="66">
        <v>33761.322399999997</v>
      </c>
      <c r="L10" s="67">
        <v>22.3041889466475</v>
      </c>
      <c r="M10" s="67">
        <v>0.42148569689912402</v>
      </c>
      <c r="N10" s="66">
        <v>2118410.9243000001</v>
      </c>
      <c r="O10" s="66">
        <v>37696401.760499999</v>
      </c>
      <c r="P10" s="66">
        <v>98620</v>
      </c>
      <c r="Q10" s="66">
        <v>94455</v>
      </c>
      <c r="R10" s="67">
        <v>4.4095071727277499</v>
      </c>
      <c r="S10" s="66">
        <v>1.94719386229974</v>
      </c>
      <c r="T10" s="66">
        <v>1.78547280609814</v>
      </c>
      <c r="U10" s="68">
        <v>8.3053392542329405</v>
      </c>
      <c r="V10" s="53"/>
      <c r="W10" s="53"/>
    </row>
    <row r="11" spans="1:23" ht="14.25" thickBot="1" x14ac:dyDescent="0.2">
      <c r="A11" s="41"/>
      <c r="B11" s="43" t="s">
        <v>9</v>
      </c>
      <c r="C11" s="44"/>
      <c r="D11" s="66">
        <v>143329.75949999999</v>
      </c>
      <c r="E11" s="66">
        <v>58980</v>
      </c>
      <c r="F11" s="67">
        <v>243.01417344862699</v>
      </c>
      <c r="G11" s="66">
        <v>47251.465499999998</v>
      </c>
      <c r="H11" s="67">
        <v>203.33399818043699</v>
      </c>
      <c r="I11" s="66">
        <v>13907.331099999999</v>
      </c>
      <c r="J11" s="67">
        <v>9.7030310722038102</v>
      </c>
      <c r="K11" s="66">
        <v>8426.3690000000006</v>
      </c>
      <c r="L11" s="67">
        <v>17.833032078126799</v>
      </c>
      <c r="M11" s="67">
        <v>0.650453605817642</v>
      </c>
      <c r="N11" s="66">
        <v>808307.07209999999</v>
      </c>
      <c r="O11" s="66">
        <v>15908843.268999999</v>
      </c>
      <c r="P11" s="66">
        <v>4191</v>
      </c>
      <c r="Q11" s="66">
        <v>3921</v>
      </c>
      <c r="R11" s="67">
        <v>6.8859984697781096</v>
      </c>
      <c r="S11" s="66">
        <v>34.199417680744503</v>
      </c>
      <c r="T11" s="66">
        <v>16.730015378729899</v>
      </c>
      <c r="U11" s="68">
        <v>51.080993439986102</v>
      </c>
      <c r="V11" s="53"/>
      <c r="W11" s="53"/>
    </row>
    <row r="12" spans="1:23" ht="14.25" thickBot="1" x14ac:dyDescent="0.2">
      <c r="A12" s="41"/>
      <c r="B12" s="43" t="s">
        <v>10</v>
      </c>
      <c r="C12" s="44"/>
      <c r="D12" s="66">
        <v>301886.94689999998</v>
      </c>
      <c r="E12" s="66">
        <v>210057</v>
      </c>
      <c r="F12" s="67">
        <v>143.716680186806</v>
      </c>
      <c r="G12" s="66">
        <v>143070.41260000001</v>
      </c>
      <c r="H12" s="67">
        <v>111.00585467941799</v>
      </c>
      <c r="I12" s="66">
        <v>41850.665500000003</v>
      </c>
      <c r="J12" s="67">
        <v>13.863025854464301</v>
      </c>
      <c r="K12" s="66">
        <v>-4726.8008</v>
      </c>
      <c r="L12" s="67">
        <v>-3.3038283136956599</v>
      </c>
      <c r="M12" s="67">
        <v>-9.8539092868055693</v>
      </c>
      <c r="N12" s="66">
        <v>2332455.9674999998</v>
      </c>
      <c r="O12" s="66">
        <v>47221888.314900003</v>
      </c>
      <c r="P12" s="66">
        <v>3813</v>
      </c>
      <c r="Q12" s="66">
        <v>2883</v>
      </c>
      <c r="R12" s="67">
        <v>32.258064516128997</v>
      </c>
      <c r="S12" s="66">
        <v>79.173078127458695</v>
      </c>
      <c r="T12" s="66">
        <v>66.829684772806104</v>
      </c>
      <c r="U12" s="68">
        <v>15.590392146660401</v>
      </c>
      <c r="V12" s="53"/>
      <c r="W12" s="53"/>
    </row>
    <row r="13" spans="1:23" ht="14.25" thickBot="1" x14ac:dyDescent="0.2">
      <c r="A13" s="41"/>
      <c r="B13" s="43" t="s">
        <v>11</v>
      </c>
      <c r="C13" s="44"/>
      <c r="D13" s="66">
        <v>478454.07299999997</v>
      </c>
      <c r="E13" s="66">
        <v>350788</v>
      </c>
      <c r="F13" s="67">
        <v>136.39408218068999</v>
      </c>
      <c r="G13" s="66">
        <v>269086.46620000002</v>
      </c>
      <c r="H13" s="67">
        <v>77.806814202385894</v>
      </c>
      <c r="I13" s="66">
        <v>65968.656900000002</v>
      </c>
      <c r="J13" s="67">
        <v>13.7878765429592</v>
      </c>
      <c r="K13" s="66">
        <v>54608.061900000001</v>
      </c>
      <c r="L13" s="67">
        <v>20.293871583794999</v>
      </c>
      <c r="M13" s="67">
        <v>0.208038787767342</v>
      </c>
      <c r="N13" s="66">
        <v>3785331.1260000002</v>
      </c>
      <c r="O13" s="66">
        <v>74314568.231299996</v>
      </c>
      <c r="P13" s="66">
        <v>17271</v>
      </c>
      <c r="Q13" s="66">
        <v>14140</v>
      </c>
      <c r="R13" s="67">
        <v>22.142857142857199</v>
      </c>
      <c r="S13" s="66">
        <v>27.702742921660601</v>
      </c>
      <c r="T13" s="66">
        <v>24.067577701555901</v>
      </c>
      <c r="U13" s="68">
        <v>13.122040768253299</v>
      </c>
      <c r="V13" s="53"/>
      <c r="W13" s="53"/>
    </row>
    <row r="14" spans="1:23" ht="14.25" thickBot="1" x14ac:dyDescent="0.2">
      <c r="A14" s="41"/>
      <c r="B14" s="43" t="s">
        <v>12</v>
      </c>
      <c r="C14" s="44"/>
      <c r="D14" s="66">
        <v>207063.4595</v>
      </c>
      <c r="E14" s="66">
        <v>174080</v>
      </c>
      <c r="F14" s="67">
        <v>118.947299804688</v>
      </c>
      <c r="G14" s="66">
        <v>146594.27619999999</v>
      </c>
      <c r="H14" s="67">
        <v>41.249348110632504</v>
      </c>
      <c r="I14" s="66">
        <v>24724.717700000001</v>
      </c>
      <c r="J14" s="67">
        <v>11.9406474516089</v>
      </c>
      <c r="K14" s="66">
        <v>15398.879000000001</v>
      </c>
      <c r="L14" s="67">
        <v>10.5044203629009</v>
      </c>
      <c r="M14" s="67">
        <v>0.60561802583162105</v>
      </c>
      <c r="N14" s="66">
        <v>2004494.1059999999</v>
      </c>
      <c r="O14" s="66">
        <v>34775602.308200002</v>
      </c>
      <c r="P14" s="66">
        <v>4120</v>
      </c>
      <c r="Q14" s="66">
        <v>3435</v>
      </c>
      <c r="R14" s="67">
        <v>19.941775836972301</v>
      </c>
      <c r="S14" s="66">
        <v>50.258121237864103</v>
      </c>
      <c r="T14" s="66">
        <v>51.397241484716197</v>
      </c>
      <c r="U14" s="68">
        <v>-2.2665396532846702</v>
      </c>
      <c r="V14" s="53"/>
      <c r="W14" s="53"/>
    </row>
    <row r="15" spans="1:23" ht="14.25" thickBot="1" x14ac:dyDescent="0.2">
      <c r="A15" s="41"/>
      <c r="B15" s="43" t="s">
        <v>13</v>
      </c>
      <c r="C15" s="44"/>
      <c r="D15" s="66">
        <v>160466.02989999999</v>
      </c>
      <c r="E15" s="66">
        <v>143028</v>
      </c>
      <c r="F15" s="67">
        <v>112.192039251056</v>
      </c>
      <c r="G15" s="66">
        <v>113723.7855</v>
      </c>
      <c r="H15" s="67">
        <v>41.1015551359746</v>
      </c>
      <c r="I15" s="66">
        <v>20351.626899999999</v>
      </c>
      <c r="J15" s="67">
        <v>12.682825712509301</v>
      </c>
      <c r="K15" s="66">
        <v>15693.5653</v>
      </c>
      <c r="L15" s="67">
        <v>13.7997211673894</v>
      </c>
      <c r="M15" s="67">
        <v>0.296813471697218</v>
      </c>
      <c r="N15" s="66">
        <v>1640369.0331999999</v>
      </c>
      <c r="O15" s="66">
        <v>27462236.3292</v>
      </c>
      <c r="P15" s="66">
        <v>7517</v>
      </c>
      <c r="Q15" s="66">
        <v>6976</v>
      </c>
      <c r="R15" s="67">
        <v>7.7551605504587098</v>
      </c>
      <c r="S15" s="66">
        <v>21.347083929759201</v>
      </c>
      <c r="T15" s="66">
        <v>19.829627967316501</v>
      </c>
      <c r="U15" s="68">
        <v>7.1084929793491103</v>
      </c>
      <c r="V15" s="53"/>
      <c r="W15" s="53"/>
    </row>
    <row r="16" spans="1:23" ht="14.25" thickBot="1" x14ac:dyDescent="0.2">
      <c r="A16" s="41"/>
      <c r="B16" s="43" t="s">
        <v>14</v>
      </c>
      <c r="C16" s="44"/>
      <c r="D16" s="66">
        <v>1033121.1764999999</v>
      </c>
      <c r="E16" s="66">
        <v>1384363</v>
      </c>
      <c r="F16" s="67">
        <v>74.627910201298405</v>
      </c>
      <c r="G16" s="66">
        <v>1120405.08</v>
      </c>
      <c r="H16" s="67">
        <v>-7.7903880532208998</v>
      </c>
      <c r="I16" s="66">
        <v>-5193.9224000000004</v>
      </c>
      <c r="J16" s="67">
        <v>-0.502740870881761</v>
      </c>
      <c r="K16" s="66">
        <v>-74479.550199999998</v>
      </c>
      <c r="L16" s="67">
        <v>-6.6475555608869596</v>
      </c>
      <c r="M16" s="67">
        <v>-0.93026377863383003</v>
      </c>
      <c r="N16" s="66">
        <v>10609425.2916</v>
      </c>
      <c r="O16" s="66">
        <v>197500563.83579999</v>
      </c>
      <c r="P16" s="66">
        <v>74105</v>
      </c>
      <c r="Q16" s="66">
        <v>70965</v>
      </c>
      <c r="R16" s="67">
        <v>4.4247164094976403</v>
      </c>
      <c r="S16" s="66">
        <v>13.9413153835774</v>
      </c>
      <c r="T16" s="66">
        <v>13.1044793081096</v>
      </c>
      <c r="U16" s="68">
        <v>6.0025618275124</v>
      </c>
      <c r="V16" s="53"/>
      <c r="W16" s="53"/>
    </row>
    <row r="17" spans="1:21" ht="12" thickBot="1" x14ac:dyDescent="0.2">
      <c r="A17" s="41"/>
      <c r="B17" s="43" t="s">
        <v>15</v>
      </c>
      <c r="C17" s="44"/>
      <c r="D17" s="66">
        <v>467220.44390000001</v>
      </c>
      <c r="E17" s="66">
        <v>509232</v>
      </c>
      <c r="F17" s="67">
        <v>91.750016475791</v>
      </c>
      <c r="G17" s="66">
        <v>377190.12229999999</v>
      </c>
      <c r="H17" s="67">
        <v>23.8686848560668</v>
      </c>
      <c r="I17" s="66">
        <v>49069.592100000002</v>
      </c>
      <c r="J17" s="67">
        <v>10.5024496981349</v>
      </c>
      <c r="K17" s="66">
        <v>51514.321799999998</v>
      </c>
      <c r="L17" s="67">
        <v>13.6573888748412</v>
      </c>
      <c r="M17" s="67">
        <v>-4.7457282064033997E-2</v>
      </c>
      <c r="N17" s="66">
        <v>5694192.1458999999</v>
      </c>
      <c r="O17" s="66">
        <v>196205632.8872</v>
      </c>
      <c r="P17" s="66">
        <v>13547</v>
      </c>
      <c r="Q17" s="66">
        <v>12394</v>
      </c>
      <c r="R17" s="67">
        <v>9.3028884944327892</v>
      </c>
      <c r="S17" s="66">
        <v>34.488849479589597</v>
      </c>
      <c r="T17" s="66">
        <v>39.795478320154899</v>
      </c>
      <c r="U17" s="68">
        <v>-15.386505843593801</v>
      </c>
    </row>
    <row r="18" spans="1:21" ht="12" thickBot="1" x14ac:dyDescent="0.2">
      <c r="A18" s="41"/>
      <c r="B18" s="43" t="s">
        <v>16</v>
      </c>
      <c r="C18" s="44"/>
      <c r="D18" s="66">
        <v>1956452.7892</v>
      </c>
      <c r="E18" s="66">
        <v>1994413</v>
      </c>
      <c r="F18" s="67">
        <v>98.096672514669706</v>
      </c>
      <c r="G18" s="66">
        <v>1552896.0020999999</v>
      </c>
      <c r="H18" s="67">
        <v>25.9873672515265</v>
      </c>
      <c r="I18" s="66">
        <v>205856.7237</v>
      </c>
      <c r="J18" s="67">
        <v>10.521936682365601</v>
      </c>
      <c r="K18" s="66">
        <v>162206.56659999999</v>
      </c>
      <c r="L18" s="67">
        <v>10.4454236716848</v>
      </c>
      <c r="M18" s="67">
        <v>0.26910228121430402</v>
      </c>
      <c r="N18" s="66">
        <v>21557383.317299999</v>
      </c>
      <c r="O18" s="66">
        <v>484062142.08840001</v>
      </c>
      <c r="P18" s="66">
        <v>98859</v>
      </c>
      <c r="Q18" s="66">
        <v>94532</v>
      </c>
      <c r="R18" s="67">
        <v>4.5772859983920897</v>
      </c>
      <c r="S18" s="66">
        <v>19.790335621440601</v>
      </c>
      <c r="T18" s="66">
        <v>18.951419645199501</v>
      </c>
      <c r="U18" s="68">
        <v>4.23901843954709</v>
      </c>
    </row>
    <row r="19" spans="1:21" ht="12" thickBot="1" x14ac:dyDescent="0.2">
      <c r="A19" s="41"/>
      <c r="B19" s="43" t="s">
        <v>17</v>
      </c>
      <c r="C19" s="44"/>
      <c r="D19" s="66">
        <v>500889.21639999998</v>
      </c>
      <c r="E19" s="66">
        <v>579904</v>
      </c>
      <c r="F19" s="67">
        <v>86.374506194128699</v>
      </c>
      <c r="G19" s="66">
        <v>424708.40659999999</v>
      </c>
      <c r="H19" s="67">
        <v>17.9372031766136</v>
      </c>
      <c r="I19" s="66">
        <v>36377.182699999998</v>
      </c>
      <c r="J19" s="67">
        <v>7.2625206350918798</v>
      </c>
      <c r="K19" s="66">
        <v>35225.557800000002</v>
      </c>
      <c r="L19" s="67">
        <v>8.2940571113244399</v>
      </c>
      <c r="M19" s="67">
        <v>3.2692879032279999E-2</v>
      </c>
      <c r="N19" s="66">
        <v>5751542.8806999996</v>
      </c>
      <c r="O19" s="66">
        <v>154488945.35350001</v>
      </c>
      <c r="P19" s="66">
        <v>12023</v>
      </c>
      <c r="Q19" s="66">
        <v>11961</v>
      </c>
      <c r="R19" s="67">
        <v>0.518351308419018</v>
      </c>
      <c r="S19" s="66">
        <v>41.6609179406138</v>
      </c>
      <c r="T19" s="66">
        <v>39.186543282334299</v>
      </c>
      <c r="U19" s="68">
        <v>5.9393186242480498</v>
      </c>
    </row>
    <row r="20" spans="1:21" ht="12" thickBot="1" x14ac:dyDescent="0.2">
      <c r="A20" s="41"/>
      <c r="B20" s="43" t="s">
        <v>18</v>
      </c>
      <c r="C20" s="44"/>
      <c r="D20" s="66">
        <v>978322.17700000003</v>
      </c>
      <c r="E20" s="66">
        <v>924104</v>
      </c>
      <c r="F20" s="67">
        <v>105.86710770649201</v>
      </c>
      <c r="G20" s="66">
        <v>665598.34860000003</v>
      </c>
      <c r="H20" s="67">
        <v>46.983864827455498</v>
      </c>
      <c r="I20" s="66">
        <v>57939.321900000003</v>
      </c>
      <c r="J20" s="67">
        <v>5.9223150882329403</v>
      </c>
      <c r="K20" s="66">
        <v>40221.167399999998</v>
      </c>
      <c r="L20" s="67">
        <v>6.0428586526093397</v>
      </c>
      <c r="M20" s="67">
        <v>0.44051815611896</v>
      </c>
      <c r="N20" s="66">
        <v>10110115.7083</v>
      </c>
      <c r="O20" s="66">
        <v>222855869.45100001</v>
      </c>
      <c r="P20" s="66">
        <v>41150</v>
      </c>
      <c r="Q20" s="66">
        <v>38722</v>
      </c>
      <c r="R20" s="67">
        <v>6.2703372759671501</v>
      </c>
      <c r="S20" s="66">
        <v>23.7745365006075</v>
      </c>
      <c r="T20" s="66">
        <v>21.4263631656423</v>
      </c>
      <c r="U20" s="68">
        <v>9.87684169954378</v>
      </c>
    </row>
    <row r="21" spans="1:21" ht="12" thickBot="1" x14ac:dyDescent="0.2">
      <c r="A21" s="41"/>
      <c r="B21" s="43" t="s">
        <v>19</v>
      </c>
      <c r="C21" s="44"/>
      <c r="D21" s="66">
        <v>341080.89549999998</v>
      </c>
      <c r="E21" s="66">
        <v>433586</v>
      </c>
      <c r="F21" s="67">
        <v>78.665108075445204</v>
      </c>
      <c r="G21" s="66">
        <v>332783.82659999997</v>
      </c>
      <c r="H21" s="67">
        <v>2.4932308113557702</v>
      </c>
      <c r="I21" s="66">
        <v>40302.168100000003</v>
      </c>
      <c r="J21" s="67">
        <v>11.8160145090859</v>
      </c>
      <c r="K21" s="66">
        <v>20835.4843</v>
      </c>
      <c r="L21" s="67">
        <v>6.2609666199445</v>
      </c>
      <c r="M21" s="67">
        <v>0.93430435883844598</v>
      </c>
      <c r="N21" s="66">
        <v>3820748.1957999999</v>
      </c>
      <c r="O21" s="66">
        <v>89193235.474999994</v>
      </c>
      <c r="P21" s="66">
        <v>31541</v>
      </c>
      <c r="Q21" s="66">
        <v>29890</v>
      </c>
      <c r="R21" s="67">
        <v>5.5235864837738502</v>
      </c>
      <c r="S21" s="66">
        <v>10.8138897149742</v>
      </c>
      <c r="T21" s="66">
        <v>10.508375991970601</v>
      </c>
      <c r="U21" s="68">
        <v>2.8251973254411098</v>
      </c>
    </row>
    <row r="22" spans="1:21" ht="12" thickBot="1" x14ac:dyDescent="0.2">
      <c r="A22" s="41"/>
      <c r="B22" s="43" t="s">
        <v>20</v>
      </c>
      <c r="C22" s="44"/>
      <c r="D22" s="66">
        <v>1320218.443</v>
      </c>
      <c r="E22" s="66">
        <v>1352226</v>
      </c>
      <c r="F22" s="67">
        <v>97.632972816674098</v>
      </c>
      <c r="G22" s="66">
        <v>1061021.1605</v>
      </c>
      <c r="H22" s="67">
        <v>24.429039886240801</v>
      </c>
      <c r="I22" s="66">
        <v>162558.6588</v>
      </c>
      <c r="J22" s="67">
        <v>12.3130122641379</v>
      </c>
      <c r="K22" s="66">
        <v>112203.0533</v>
      </c>
      <c r="L22" s="67">
        <v>10.575006180567099</v>
      </c>
      <c r="M22" s="67">
        <v>0.44878997512984797</v>
      </c>
      <c r="N22" s="66">
        <v>14115381.423800001</v>
      </c>
      <c r="O22" s="66">
        <v>268888520.45810002</v>
      </c>
      <c r="P22" s="66">
        <v>80446</v>
      </c>
      <c r="Q22" s="66">
        <v>77826</v>
      </c>
      <c r="R22" s="67">
        <v>3.3664842083622499</v>
      </c>
      <c r="S22" s="66">
        <v>16.411237886283999</v>
      </c>
      <c r="T22" s="66">
        <v>16.0089473145221</v>
      </c>
      <c r="U22" s="68">
        <v>2.4513115619270498</v>
      </c>
    </row>
    <row r="23" spans="1:21" ht="12" thickBot="1" x14ac:dyDescent="0.2">
      <c r="A23" s="41"/>
      <c r="B23" s="43" t="s">
        <v>21</v>
      </c>
      <c r="C23" s="44"/>
      <c r="D23" s="66">
        <v>3088927.1708</v>
      </c>
      <c r="E23" s="66">
        <v>3443626</v>
      </c>
      <c r="F23" s="67">
        <v>89.699844605656907</v>
      </c>
      <c r="G23" s="66">
        <v>2701457.9641</v>
      </c>
      <c r="H23" s="67">
        <v>14.342966348139599</v>
      </c>
      <c r="I23" s="66">
        <v>218888.97150000001</v>
      </c>
      <c r="J23" s="67">
        <v>7.0862457868603599</v>
      </c>
      <c r="K23" s="66">
        <v>39206.912100000001</v>
      </c>
      <c r="L23" s="67">
        <v>1.4513241598065001</v>
      </c>
      <c r="M23" s="67">
        <v>4.5829179033969396</v>
      </c>
      <c r="N23" s="66">
        <v>30897314.013900001</v>
      </c>
      <c r="O23" s="66">
        <v>555588296.86090004</v>
      </c>
      <c r="P23" s="66">
        <v>97713</v>
      </c>
      <c r="Q23" s="66">
        <v>91018</v>
      </c>
      <c r="R23" s="67">
        <v>7.3556878859126797</v>
      </c>
      <c r="S23" s="66">
        <v>31.612243721920301</v>
      </c>
      <c r="T23" s="66">
        <v>28.671077818673201</v>
      </c>
      <c r="U23" s="68">
        <v>9.3038821575567194</v>
      </c>
    </row>
    <row r="24" spans="1:21" ht="12" thickBot="1" x14ac:dyDescent="0.2">
      <c r="A24" s="41"/>
      <c r="B24" s="43" t="s">
        <v>22</v>
      </c>
      <c r="C24" s="44"/>
      <c r="D24" s="66">
        <v>281593.00679999997</v>
      </c>
      <c r="E24" s="66">
        <v>367795</v>
      </c>
      <c r="F24" s="67">
        <v>76.562489103984603</v>
      </c>
      <c r="G24" s="66">
        <v>281529.18339999998</v>
      </c>
      <c r="H24" s="67">
        <v>2.2670260762746999E-2</v>
      </c>
      <c r="I24" s="66">
        <v>52651.982400000001</v>
      </c>
      <c r="J24" s="67">
        <v>18.697901271886298</v>
      </c>
      <c r="K24" s="66">
        <v>44782.947699999997</v>
      </c>
      <c r="L24" s="67">
        <v>15.9070356966766</v>
      </c>
      <c r="M24" s="67">
        <v>0.175714978672563</v>
      </c>
      <c r="N24" s="66">
        <v>3153136.4766000002</v>
      </c>
      <c r="O24" s="66">
        <v>61083534.7007</v>
      </c>
      <c r="P24" s="66">
        <v>29360</v>
      </c>
      <c r="Q24" s="66">
        <v>28463</v>
      </c>
      <c r="R24" s="67">
        <v>3.1514597899026802</v>
      </c>
      <c r="S24" s="66">
        <v>9.5910424659400508</v>
      </c>
      <c r="T24" s="66">
        <v>9.5184845343076994</v>
      </c>
      <c r="U24" s="68">
        <v>0.75651767667619396</v>
      </c>
    </row>
    <row r="25" spans="1:21" ht="12" thickBot="1" x14ac:dyDescent="0.2">
      <c r="A25" s="41"/>
      <c r="B25" s="43" t="s">
        <v>23</v>
      </c>
      <c r="C25" s="44"/>
      <c r="D25" s="66">
        <v>234768.59650000001</v>
      </c>
      <c r="E25" s="66">
        <v>327105</v>
      </c>
      <c r="F25" s="67">
        <v>71.771631891900199</v>
      </c>
      <c r="G25" s="66">
        <v>211806.46040000001</v>
      </c>
      <c r="H25" s="67">
        <v>10.8410933531657</v>
      </c>
      <c r="I25" s="66">
        <v>14511.256100000001</v>
      </c>
      <c r="J25" s="67">
        <v>6.181089087867</v>
      </c>
      <c r="K25" s="66">
        <v>20963.1842</v>
      </c>
      <c r="L25" s="67">
        <v>9.8973299305463502</v>
      </c>
      <c r="M25" s="67">
        <v>-0.30777424070909998</v>
      </c>
      <c r="N25" s="66">
        <v>2573546.1603000001</v>
      </c>
      <c r="O25" s="66">
        <v>59599431.494099997</v>
      </c>
      <c r="P25" s="66">
        <v>19490</v>
      </c>
      <c r="Q25" s="66">
        <v>18765</v>
      </c>
      <c r="R25" s="67">
        <v>3.8635758060218599</v>
      </c>
      <c r="S25" s="66">
        <v>12.045592432016401</v>
      </c>
      <c r="T25" s="66">
        <v>11.899521497468699</v>
      </c>
      <c r="U25" s="68">
        <v>1.2126504808470799</v>
      </c>
    </row>
    <row r="26" spans="1:21" ht="12" thickBot="1" x14ac:dyDescent="0.2">
      <c r="A26" s="41"/>
      <c r="B26" s="43" t="s">
        <v>24</v>
      </c>
      <c r="C26" s="44"/>
      <c r="D26" s="66">
        <v>698778.33660000004</v>
      </c>
      <c r="E26" s="66">
        <v>819025</v>
      </c>
      <c r="F26" s="67">
        <v>85.318315875583806</v>
      </c>
      <c r="G26" s="66">
        <v>628707.97990000003</v>
      </c>
      <c r="H26" s="67">
        <v>11.145135570117199</v>
      </c>
      <c r="I26" s="66">
        <v>135781.81020000001</v>
      </c>
      <c r="J26" s="67">
        <v>19.431313635260199</v>
      </c>
      <c r="K26" s="66">
        <v>116127.1467</v>
      </c>
      <c r="L26" s="67">
        <v>18.470760736720798</v>
      </c>
      <c r="M26" s="67">
        <v>0.16925123934006001</v>
      </c>
      <c r="N26" s="66">
        <v>6486472.2094000001</v>
      </c>
      <c r="O26" s="66">
        <v>126456721.92120001</v>
      </c>
      <c r="P26" s="66">
        <v>48368</v>
      </c>
      <c r="Q26" s="66">
        <v>47252</v>
      </c>
      <c r="R26" s="67">
        <v>2.3618047913315898</v>
      </c>
      <c r="S26" s="66">
        <v>14.447120753390699</v>
      </c>
      <c r="T26" s="66">
        <v>14.317100038093599</v>
      </c>
      <c r="U26" s="68">
        <v>0.89997666328449</v>
      </c>
    </row>
    <row r="27" spans="1:21" ht="12" thickBot="1" x14ac:dyDescent="0.2">
      <c r="A27" s="41"/>
      <c r="B27" s="43" t="s">
        <v>25</v>
      </c>
      <c r="C27" s="44"/>
      <c r="D27" s="66">
        <v>239738.1881</v>
      </c>
      <c r="E27" s="66">
        <v>278037</v>
      </c>
      <c r="F27" s="67">
        <v>86.2252822825739</v>
      </c>
      <c r="G27" s="66">
        <v>213391.51370000001</v>
      </c>
      <c r="H27" s="67">
        <v>12.346636444521399</v>
      </c>
      <c r="I27" s="66">
        <v>78541.552100000001</v>
      </c>
      <c r="J27" s="67">
        <v>32.761385544149803</v>
      </c>
      <c r="K27" s="66">
        <v>60324.6342</v>
      </c>
      <c r="L27" s="67">
        <v>28.2694626201529</v>
      </c>
      <c r="M27" s="67">
        <v>0.30198140679317997</v>
      </c>
      <c r="N27" s="66">
        <v>2832780.2774</v>
      </c>
      <c r="O27" s="66">
        <v>53389496.291199997</v>
      </c>
      <c r="P27" s="66">
        <v>34368</v>
      </c>
      <c r="Q27" s="66">
        <v>34042</v>
      </c>
      <c r="R27" s="67">
        <v>0.95764056165912304</v>
      </c>
      <c r="S27" s="66">
        <v>6.9756223260009298</v>
      </c>
      <c r="T27" s="66">
        <v>6.9138152164972704</v>
      </c>
      <c r="U27" s="68">
        <v>0.88604437876863595</v>
      </c>
    </row>
    <row r="28" spans="1:21" ht="12" thickBot="1" x14ac:dyDescent="0.2">
      <c r="A28" s="41"/>
      <c r="B28" s="43" t="s">
        <v>26</v>
      </c>
      <c r="C28" s="44"/>
      <c r="D28" s="66">
        <v>792183.15919999999</v>
      </c>
      <c r="E28" s="66">
        <v>1162369</v>
      </c>
      <c r="F28" s="67">
        <v>68.152467865196002</v>
      </c>
      <c r="G28" s="66">
        <v>747306.1165</v>
      </c>
      <c r="H28" s="67">
        <v>6.0051753503880496</v>
      </c>
      <c r="I28" s="66">
        <v>45202.130799999999</v>
      </c>
      <c r="J28" s="67">
        <v>5.7060201640297601</v>
      </c>
      <c r="K28" s="66">
        <v>59486.082000000002</v>
      </c>
      <c r="L28" s="67">
        <v>7.9600689311366004</v>
      </c>
      <c r="M28" s="67">
        <v>-0.24012257522692501</v>
      </c>
      <c r="N28" s="66">
        <v>8607367.0996000003</v>
      </c>
      <c r="O28" s="66">
        <v>180307496.2951</v>
      </c>
      <c r="P28" s="66">
        <v>46610</v>
      </c>
      <c r="Q28" s="66">
        <v>45409</v>
      </c>
      <c r="R28" s="67">
        <v>2.6448501398401301</v>
      </c>
      <c r="S28" s="66">
        <v>16.995991400986899</v>
      </c>
      <c r="T28" s="66">
        <v>16.565376823977601</v>
      </c>
      <c r="U28" s="68">
        <v>2.5336243520591899</v>
      </c>
    </row>
    <row r="29" spans="1:21" ht="12" thickBot="1" x14ac:dyDescent="0.2">
      <c r="A29" s="41"/>
      <c r="B29" s="43" t="s">
        <v>27</v>
      </c>
      <c r="C29" s="44"/>
      <c r="D29" s="66">
        <v>468910.9999</v>
      </c>
      <c r="E29" s="66">
        <v>656718</v>
      </c>
      <c r="F29" s="67">
        <v>71.402184788600294</v>
      </c>
      <c r="G29" s="66">
        <v>523683.5722</v>
      </c>
      <c r="H29" s="67">
        <v>-10.459096906534599</v>
      </c>
      <c r="I29" s="66">
        <v>67860.450800000006</v>
      </c>
      <c r="J29" s="67">
        <v>14.471925549725199</v>
      </c>
      <c r="K29" s="66">
        <v>90577.756500000003</v>
      </c>
      <c r="L29" s="67">
        <v>17.296276092733201</v>
      </c>
      <c r="M29" s="67">
        <v>-0.25080446433887998</v>
      </c>
      <c r="N29" s="66">
        <v>5206365.9278999995</v>
      </c>
      <c r="O29" s="66">
        <v>129306188.7925</v>
      </c>
      <c r="P29" s="66">
        <v>85223</v>
      </c>
      <c r="Q29" s="66">
        <v>84615</v>
      </c>
      <c r="R29" s="67">
        <v>0.71854872067600395</v>
      </c>
      <c r="S29" s="66">
        <v>5.5021649073606902</v>
      </c>
      <c r="T29" s="66">
        <v>5.4474533238787499</v>
      </c>
      <c r="U29" s="68">
        <v>0.99436466196701301</v>
      </c>
    </row>
    <row r="30" spans="1:21" ht="12" thickBot="1" x14ac:dyDescent="0.2">
      <c r="A30" s="41"/>
      <c r="B30" s="43" t="s">
        <v>28</v>
      </c>
      <c r="C30" s="44"/>
      <c r="D30" s="66">
        <v>1203068.1211000001</v>
      </c>
      <c r="E30" s="66">
        <v>1441583</v>
      </c>
      <c r="F30" s="67">
        <v>83.454655132586893</v>
      </c>
      <c r="G30" s="66">
        <v>1052445.3665</v>
      </c>
      <c r="H30" s="67">
        <v>14.3116934516905</v>
      </c>
      <c r="I30" s="66">
        <v>119435.493</v>
      </c>
      <c r="J30" s="67">
        <v>9.9275752474262795</v>
      </c>
      <c r="K30" s="66">
        <v>136830.9964</v>
      </c>
      <c r="L30" s="67">
        <v>13.0012446018973</v>
      </c>
      <c r="M30" s="67">
        <v>-0.12713130692367</v>
      </c>
      <c r="N30" s="66">
        <v>12228382.203</v>
      </c>
      <c r="O30" s="66">
        <v>236891772.75229999</v>
      </c>
      <c r="P30" s="66">
        <v>77730</v>
      </c>
      <c r="Q30" s="66">
        <v>76978</v>
      </c>
      <c r="R30" s="67">
        <v>0.97690249162098997</v>
      </c>
      <c r="S30" s="66">
        <v>15.477526323169901</v>
      </c>
      <c r="T30" s="66">
        <v>14.9672744654317</v>
      </c>
      <c r="U30" s="68">
        <v>3.2967274426432001</v>
      </c>
    </row>
    <row r="31" spans="1:21" ht="12" thickBot="1" x14ac:dyDescent="0.2">
      <c r="A31" s="41"/>
      <c r="B31" s="43" t="s">
        <v>29</v>
      </c>
      <c r="C31" s="44"/>
      <c r="D31" s="66">
        <v>700149.77760000003</v>
      </c>
      <c r="E31" s="66">
        <v>1387784</v>
      </c>
      <c r="F31" s="67">
        <v>50.450918702045897</v>
      </c>
      <c r="G31" s="66">
        <v>782717.28159999999</v>
      </c>
      <c r="H31" s="67">
        <v>-10.548828541413901</v>
      </c>
      <c r="I31" s="66">
        <v>30633.0363</v>
      </c>
      <c r="J31" s="67">
        <v>4.3752118875199901</v>
      </c>
      <c r="K31" s="66">
        <v>1898.1023</v>
      </c>
      <c r="L31" s="67">
        <v>0.242501647097912</v>
      </c>
      <c r="M31" s="67">
        <v>15.1387699177226</v>
      </c>
      <c r="N31" s="66">
        <v>7482201.5272000004</v>
      </c>
      <c r="O31" s="66">
        <v>204939134.05419999</v>
      </c>
      <c r="P31" s="66">
        <v>28677</v>
      </c>
      <c r="Q31" s="66">
        <v>27189</v>
      </c>
      <c r="R31" s="67">
        <v>5.4728015006068702</v>
      </c>
      <c r="S31" s="66">
        <v>24.415028685008899</v>
      </c>
      <c r="T31" s="66">
        <v>24.699583511714302</v>
      </c>
      <c r="U31" s="68">
        <v>-1.16549044597323</v>
      </c>
    </row>
    <row r="32" spans="1:21" ht="12" thickBot="1" x14ac:dyDescent="0.2">
      <c r="A32" s="41"/>
      <c r="B32" s="43" t="s">
        <v>30</v>
      </c>
      <c r="C32" s="44"/>
      <c r="D32" s="66">
        <v>127313.02159999999</v>
      </c>
      <c r="E32" s="66">
        <v>158363</v>
      </c>
      <c r="F32" s="67">
        <v>80.393161028775694</v>
      </c>
      <c r="G32" s="66">
        <v>127740.0052</v>
      </c>
      <c r="H32" s="67">
        <v>-0.33425988932088702</v>
      </c>
      <c r="I32" s="66">
        <v>32645.103500000001</v>
      </c>
      <c r="J32" s="67">
        <v>25.641606090040401</v>
      </c>
      <c r="K32" s="66">
        <v>29240.706699999999</v>
      </c>
      <c r="L32" s="67">
        <v>22.8907981131036</v>
      </c>
      <c r="M32" s="67">
        <v>0.11642662521559401</v>
      </c>
      <c r="N32" s="66">
        <v>1464289.0977</v>
      </c>
      <c r="O32" s="66">
        <v>31393399.1446</v>
      </c>
      <c r="P32" s="66">
        <v>28570</v>
      </c>
      <c r="Q32" s="66">
        <v>28657</v>
      </c>
      <c r="R32" s="67">
        <v>-0.30359074571657502</v>
      </c>
      <c r="S32" s="66">
        <v>4.4561785649282504</v>
      </c>
      <c r="T32" s="66">
        <v>4.4244057612450698</v>
      </c>
      <c r="U32" s="68">
        <v>0.71300562175041304</v>
      </c>
    </row>
    <row r="33" spans="1:21" ht="12" thickBot="1" x14ac:dyDescent="0.2">
      <c r="A33" s="41"/>
      <c r="B33" s="43" t="s">
        <v>31</v>
      </c>
      <c r="C33" s="44"/>
      <c r="D33" s="69"/>
      <c r="E33" s="69"/>
      <c r="F33" s="69"/>
      <c r="G33" s="66">
        <v>133.16229999999999</v>
      </c>
      <c r="H33" s="69"/>
      <c r="I33" s="69"/>
      <c r="J33" s="69"/>
      <c r="K33" s="66">
        <v>27.939900000000002</v>
      </c>
      <c r="L33" s="67">
        <v>20.981839454560301</v>
      </c>
      <c r="M33" s="69"/>
      <c r="N33" s="66">
        <v>17.094000000000001</v>
      </c>
      <c r="O33" s="66">
        <v>4851.2415000000001</v>
      </c>
      <c r="P33" s="69"/>
      <c r="Q33" s="69"/>
      <c r="R33" s="69"/>
      <c r="S33" s="69"/>
      <c r="T33" s="69"/>
      <c r="U33" s="70"/>
    </row>
    <row r="34" spans="1:21" ht="12" thickBot="1" x14ac:dyDescent="0.2">
      <c r="A34" s="41"/>
      <c r="B34" s="43" t="s">
        <v>36</v>
      </c>
      <c r="C34" s="44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9</v>
      </c>
      <c r="P34" s="69"/>
      <c r="Q34" s="69"/>
      <c r="R34" s="69"/>
      <c r="S34" s="69"/>
      <c r="T34" s="69"/>
      <c r="U34" s="70"/>
    </row>
    <row r="35" spans="1:21" ht="12" thickBot="1" x14ac:dyDescent="0.2">
      <c r="A35" s="41"/>
      <c r="B35" s="43" t="s">
        <v>32</v>
      </c>
      <c r="C35" s="44"/>
      <c r="D35" s="66">
        <v>164754.23370000001</v>
      </c>
      <c r="E35" s="66">
        <v>159512</v>
      </c>
      <c r="F35" s="67">
        <v>103.286419642409</v>
      </c>
      <c r="G35" s="66">
        <v>118678.007</v>
      </c>
      <c r="H35" s="67">
        <v>38.824570672138101</v>
      </c>
      <c r="I35" s="66">
        <v>16490.804199999999</v>
      </c>
      <c r="J35" s="67">
        <v>10.009335620490299</v>
      </c>
      <c r="K35" s="66">
        <v>14522.9956</v>
      </c>
      <c r="L35" s="67">
        <v>12.237309984486</v>
      </c>
      <c r="M35" s="67">
        <v>0.13549605427133801</v>
      </c>
      <c r="N35" s="66">
        <v>1637070.5615000001</v>
      </c>
      <c r="O35" s="66">
        <v>32842839.544199999</v>
      </c>
      <c r="P35" s="66">
        <v>12829</v>
      </c>
      <c r="Q35" s="66">
        <v>13160</v>
      </c>
      <c r="R35" s="67">
        <v>-2.5151975683890599</v>
      </c>
      <c r="S35" s="66">
        <v>12.8423286070621</v>
      </c>
      <c r="T35" s="66">
        <v>12.710277955927101</v>
      </c>
      <c r="U35" s="68">
        <v>1.02824538427131</v>
      </c>
    </row>
    <row r="36" spans="1:21" ht="12" customHeight="1" thickBot="1" x14ac:dyDescent="0.2">
      <c r="A36" s="41"/>
      <c r="B36" s="43" t="s">
        <v>37</v>
      </c>
      <c r="C36" s="44"/>
      <c r="D36" s="69"/>
      <c r="E36" s="66">
        <v>534427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41"/>
      <c r="B37" s="43" t="s">
        <v>38</v>
      </c>
      <c r="C37" s="44"/>
      <c r="D37" s="69"/>
      <c r="E37" s="66">
        <v>771618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41"/>
      <c r="B38" s="43" t="s">
        <v>39</v>
      </c>
      <c r="C38" s="44"/>
      <c r="D38" s="69"/>
      <c r="E38" s="66">
        <v>442832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thickBot="1" x14ac:dyDescent="0.2">
      <c r="A39" s="41"/>
      <c r="B39" s="43" t="s">
        <v>33</v>
      </c>
      <c r="C39" s="44"/>
      <c r="D39" s="66">
        <v>249936.75159999999</v>
      </c>
      <c r="E39" s="66">
        <v>314490</v>
      </c>
      <c r="F39" s="67">
        <v>79.473672167636494</v>
      </c>
      <c r="G39" s="66">
        <v>343654.70939999999</v>
      </c>
      <c r="H39" s="67">
        <v>-27.2709656630709</v>
      </c>
      <c r="I39" s="66">
        <v>14211.6142</v>
      </c>
      <c r="J39" s="67">
        <v>5.6860842229174597</v>
      </c>
      <c r="K39" s="66">
        <v>4568.7825999999995</v>
      </c>
      <c r="L39" s="67">
        <v>1.32946893350503</v>
      </c>
      <c r="M39" s="67">
        <v>2.1105910357826998</v>
      </c>
      <c r="N39" s="66">
        <v>2695411.8895</v>
      </c>
      <c r="O39" s="66">
        <v>55433638.605499998</v>
      </c>
      <c r="P39" s="66">
        <v>381</v>
      </c>
      <c r="Q39" s="66">
        <v>396</v>
      </c>
      <c r="R39" s="67">
        <v>-3.7878787878787801</v>
      </c>
      <c r="S39" s="66">
        <v>656.00197270341198</v>
      </c>
      <c r="T39" s="66">
        <v>592.34870000000001</v>
      </c>
      <c r="U39" s="68">
        <v>9.7032136109429992</v>
      </c>
    </row>
    <row r="40" spans="1:21" ht="12" thickBot="1" x14ac:dyDescent="0.2">
      <c r="A40" s="41"/>
      <c r="B40" s="43" t="s">
        <v>34</v>
      </c>
      <c r="C40" s="44"/>
      <c r="D40" s="66">
        <v>750194.20200000005</v>
      </c>
      <c r="E40" s="66">
        <v>449395</v>
      </c>
      <c r="F40" s="67">
        <v>166.93425650040601</v>
      </c>
      <c r="G40" s="66">
        <v>438934.5515</v>
      </c>
      <c r="H40" s="67">
        <v>70.912542527425103</v>
      </c>
      <c r="I40" s="66">
        <v>37723.524700000002</v>
      </c>
      <c r="J40" s="67">
        <v>5.0285012333379804</v>
      </c>
      <c r="K40" s="66">
        <v>24195.701000000001</v>
      </c>
      <c r="L40" s="67">
        <v>5.5123710168895199</v>
      </c>
      <c r="M40" s="67">
        <v>0.559100300503796</v>
      </c>
      <c r="N40" s="66">
        <v>6226257.8070999999</v>
      </c>
      <c r="O40" s="66">
        <v>109319729.2976</v>
      </c>
      <c r="P40" s="66">
        <v>3705</v>
      </c>
      <c r="Q40" s="66">
        <v>3310</v>
      </c>
      <c r="R40" s="67">
        <v>11.933534743202401</v>
      </c>
      <c r="S40" s="66">
        <v>202.48156599190301</v>
      </c>
      <c r="T40" s="66">
        <v>204.47861211480401</v>
      </c>
      <c r="U40" s="68">
        <v>-0.98628539991668196</v>
      </c>
    </row>
    <row r="41" spans="1:21" ht="12" thickBot="1" x14ac:dyDescent="0.2">
      <c r="A41" s="41"/>
      <c r="B41" s="43" t="s">
        <v>40</v>
      </c>
      <c r="C41" s="44"/>
      <c r="D41" s="69"/>
      <c r="E41" s="66">
        <v>127168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41"/>
      <c r="B42" s="43" t="s">
        <v>41</v>
      </c>
      <c r="C42" s="44"/>
      <c r="D42" s="69"/>
      <c r="E42" s="66">
        <v>79924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41"/>
      <c r="B43" s="43" t="s">
        <v>71</v>
      </c>
      <c r="C43" s="44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42"/>
      <c r="B44" s="43" t="s">
        <v>35</v>
      </c>
      <c r="C44" s="44"/>
      <c r="D44" s="71">
        <v>28255.716700000001</v>
      </c>
      <c r="E44" s="71">
        <v>0</v>
      </c>
      <c r="F44" s="72"/>
      <c r="G44" s="71">
        <v>24992.843400000002</v>
      </c>
      <c r="H44" s="73">
        <v>13.0552304424874</v>
      </c>
      <c r="I44" s="71">
        <v>2501.3128000000002</v>
      </c>
      <c r="J44" s="73">
        <v>8.8524132180303194</v>
      </c>
      <c r="K44" s="71">
        <v>2111.9079999999999</v>
      </c>
      <c r="L44" s="73">
        <v>8.4500509453838308</v>
      </c>
      <c r="M44" s="73">
        <v>0.18438530466289299</v>
      </c>
      <c r="N44" s="71">
        <v>227074.1704</v>
      </c>
      <c r="O44" s="71">
        <v>7127965.1109999996</v>
      </c>
      <c r="P44" s="71">
        <v>32</v>
      </c>
      <c r="Q44" s="71">
        <v>25</v>
      </c>
      <c r="R44" s="73">
        <v>28</v>
      </c>
      <c r="S44" s="71">
        <v>882.99114687500003</v>
      </c>
      <c r="T44" s="71">
        <v>441.72601600000002</v>
      </c>
      <c r="U44" s="74">
        <v>49.973902052889699</v>
      </c>
    </row>
  </sheetData>
  <mergeCells count="42"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24:C24"/>
    <mergeCell ref="B14:C14"/>
    <mergeCell ref="B15:C15"/>
    <mergeCell ref="B16:C16"/>
    <mergeCell ref="B17:C17"/>
    <mergeCell ref="B18:C18"/>
    <mergeCell ref="B13:C13"/>
    <mergeCell ref="B9:C9"/>
    <mergeCell ref="B10:C10"/>
    <mergeCell ref="B11:C11"/>
    <mergeCell ref="B12:C12"/>
    <mergeCell ref="A1:U4"/>
    <mergeCell ref="W1:W4"/>
    <mergeCell ref="B6:C6"/>
    <mergeCell ref="A7:C7"/>
    <mergeCell ref="A8:A44"/>
    <mergeCell ref="B8:C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90080</v>
      </c>
      <c r="D2" s="32">
        <v>805607.00876239303</v>
      </c>
      <c r="E2" s="32">
        <v>686167.60085812001</v>
      </c>
      <c r="F2" s="32">
        <v>119439.407904274</v>
      </c>
      <c r="G2" s="32">
        <v>686167.60085812001</v>
      </c>
      <c r="H2" s="32">
        <v>0.148260140000223</v>
      </c>
    </row>
    <row r="3" spans="1:8" ht="14.25" x14ac:dyDescent="0.2">
      <c r="A3" s="32">
        <v>2</v>
      </c>
      <c r="B3" s="33">
        <v>13</v>
      </c>
      <c r="C3" s="32">
        <v>13051.21</v>
      </c>
      <c r="D3" s="32">
        <v>115304.822614258</v>
      </c>
      <c r="E3" s="32">
        <v>90585.421908751203</v>
      </c>
      <c r="F3" s="32">
        <v>24719.400705506399</v>
      </c>
      <c r="G3" s="32">
        <v>90585.421908751203</v>
      </c>
      <c r="H3" s="32">
        <v>0.21438306000611099</v>
      </c>
    </row>
    <row r="4" spans="1:8" ht="14.25" x14ac:dyDescent="0.2">
      <c r="A4" s="32">
        <v>3</v>
      </c>
      <c r="B4" s="33">
        <v>14</v>
      </c>
      <c r="C4" s="32">
        <v>129423</v>
      </c>
      <c r="D4" s="32">
        <v>192034.50091282101</v>
      </c>
      <c r="E4" s="32">
        <v>144041.02232136799</v>
      </c>
      <c r="F4" s="32">
        <v>47993.478591453</v>
      </c>
      <c r="G4" s="32">
        <v>144041.02232136799</v>
      </c>
      <c r="H4" s="32">
        <v>0.24992112544006301</v>
      </c>
    </row>
    <row r="5" spans="1:8" ht="14.25" x14ac:dyDescent="0.2">
      <c r="A5" s="32">
        <v>4</v>
      </c>
      <c r="B5" s="33">
        <v>15</v>
      </c>
      <c r="C5" s="32">
        <v>5689</v>
      </c>
      <c r="D5" s="32">
        <v>143329.80485897401</v>
      </c>
      <c r="E5" s="32">
        <v>129422.428483761</v>
      </c>
      <c r="F5" s="32">
        <v>13907.3763752137</v>
      </c>
      <c r="G5" s="32">
        <v>129422.428483761</v>
      </c>
      <c r="H5" s="32">
        <v>9.7030595896627894E-2</v>
      </c>
    </row>
    <row r="6" spans="1:8" ht="14.25" x14ac:dyDescent="0.2">
      <c r="A6" s="32">
        <v>5</v>
      </c>
      <c r="B6" s="33">
        <v>16</v>
      </c>
      <c r="C6" s="32">
        <v>6181</v>
      </c>
      <c r="D6" s="32">
        <v>301886.96920769202</v>
      </c>
      <c r="E6" s="32">
        <v>260036.28114188</v>
      </c>
      <c r="F6" s="32">
        <v>41850.688065811999</v>
      </c>
      <c r="G6" s="32">
        <v>260036.28114188</v>
      </c>
      <c r="H6" s="32">
        <v>0.13863032304988099</v>
      </c>
    </row>
    <row r="7" spans="1:8" ht="14.25" x14ac:dyDescent="0.2">
      <c r="A7" s="32">
        <v>6</v>
      </c>
      <c r="B7" s="33">
        <v>17</v>
      </c>
      <c r="C7" s="32">
        <v>36019</v>
      </c>
      <c r="D7" s="32">
        <v>478454.301406838</v>
      </c>
      <c r="E7" s="32">
        <v>412485.41621025599</v>
      </c>
      <c r="F7" s="32">
        <v>65968.885196581206</v>
      </c>
      <c r="G7" s="32">
        <v>412485.41621025599</v>
      </c>
      <c r="H7" s="32">
        <v>0.13787917676277001</v>
      </c>
    </row>
    <row r="8" spans="1:8" ht="14.25" x14ac:dyDescent="0.2">
      <c r="A8" s="32">
        <v>7</v>
      </c>
      <c r="B8" s="33">
        <v>18</v>
      </c>
      <c r="C8" s="32">
        <v>55507</v>
      </c>
      <c r="D8" s="32">
        <v>207063.47839316199</v>
      </c>
      <c r="E8" s="32">
        <v>182338.73916153799</v>
      </c>
      <c r="F8" s="32">
        <v>24724.739231623898</v>
      </c>
      <c r="G8" s="32">
        <v>182338.73916153799</v>
      </c>
      <c r="H8" s="32">
        <v>0.119406567606663</v>
      </c>
    </row>
    <row r="9" spans="1:8" ht="14.25" x14ac:dyDescent="0.2">
      <c r="A9" s="32">
        <v>8</v>
      </c>
      <c r="B9" s="33">
        <v>19</v>
      </c>
      <c r="C9" s="32">
        <v>41242</v>
      </c>
      <c r="D9" s="32">
        <v>160466.07928547001</v>
      </c>
      <c r="E9" s="32">
        <v>140114.404070085</v>
      </c>
      <c r="F9" s="32">
        <v>20351.675215384599</v>
      </c>
      <c r="G9" s="32">
        <v>140114.404070085</v>
      </c>
      <c r="H9" s="32">
        <v>0.12682851918615701</v>
      </c>
    </row>
    <row r="10" spans="1:8" ht="14.25" x14ac:dyDescent="0.2">
      <c r="A10" s="32">
        <v>9</v>
      </c>
      <c r="B10" s="33">
        <v>21</v>
      </c>
      <c r="C10" s="32">
        <v>303493</v>
      </c>
      <c r="D10" s="32">
        <v>1033120.9976</v>
      </c>
      <c r="E10" s="32">
        <v>1038315.0989</v>
      </c>
      <c r="F10" s="32">
        <v>-5194.1013000000003</v>
      </c>
      <c r="G10" s="32">
        <v>1038315.0989</v>
      </c>
      <c r="H10" s="32">
        <v>-5.0275827440020996E-3</v>
      </c>
    </row>
    <row r="11" spans="1:8" ht="14.25" x14ac:dyDescent="0.2">
      <c r="A11" s="32">
        <v>10</v>
      </c>
      <c r="B11" s="33">
        <v>22</v>
      </c>
      <c r="C11" s="32">
        <v>39594</v>
      </c>
      <c r="D11" s="32">
        <v>467220.51301196602</v>
      </c>
      <c r="E11" s="32">
        <v>418150.85230683797</v>
      </c>
      <c r="F11" s="32">
        <v>49069.660705128197</v>
      </c>
      <c r="G11" s="32">
        <v>418150.85230683797</v>
      </c>
      <c r="H11" s="32">
        <v>0.10502462828268699</v>
      </c>
    </row>
    <row r="12" spans="1:8" ht="14.25" x14ac:dyDescent="0.2">
      <c r="A12" s="32">
        <v>11</v>
      </c>
      <c r="B12" s="33">
        <v>23</v>
      </c>
      <c r="C12" s="32">
        <v>327770.696</v>
      </c>
      <c r="D12" s="32">
        <v>1956453.17916154</v>
      </c>
      <c r="E12" s="32">
        <v>1750596.08475983</v>
      </c>
      <c r="F12" s="32">
        <v>205857.09440170901</v>
      </c>
      <c r="G12" s="32">
        <v>1750596.08475983</v>
      </c>
      <c r="H12" s="32">
        <v>0.105219535327665</v>
      </c>
    </row>
    <row r="13" spans="1:8" ht="14.25" x14ac:dyDescent="0.2">
      <c r="A13" s="32">
        <v>12</v>
      </c>
      <c r="B13" s="33">
        <v>24</v>
      </c>
      <c r="C13" s="32">
        <v>20308.11</v>
      </c>
      <c r="D13" s="32">
        <v>500889.23615641001</v>
      </c>
      <c r="E13" s="32">
        <v>464512.03449316201</v>
      </c>
      <c r="F13" s="32">
        <v>36377.201663247899</v>
      </c>
      <c r="G13" s="32">
        <v>464512.03449316201</v>
      </c>
      <c r="H13" s="32">
        <v>7.2625241345550803E-2</v>
      </c>
    </row>
    <row r="14" spans="1:8" ht="14.25" x14ac:dyDescent="0.2">
      <c r="A14" s="32">
        <v>13</v>
      </c>
      <c r="B14" s="33">
        <v>25</v>
      </c>
      <c r="C14" s="32">
        <v>87423</v>
      </c>
      <c r="D14" s="32">
        <v>978322.13769999996</v>
      </c>
      <c r="E14" s="32">
        <v>920382.85510000004</v>
      </c>
      <c r="F14" s="32">
        <v>57939.282599999999</v>
      </c>
      <c r="G14" s="32">
        <v>920382.85510000004</v>
      </c>
      <c r="H14" s="32">
        <v>5.9223113090554398E-2</v>
      </c>
    </row>
    <row r="15" spans="1:8" ht="14.25" x14ac:dyDescent="0.2">
      <c r="A15" s="32">
        <v>14</v>
      </c>
      <c r="B15" s="33">
        <v>26</v>
      </c>
      <c r="C15" s="32">
        <v>63671</v>
      </c>
      <c r="D15" s="32">
        <v>341080.69698084099</v>
      </c>
      <c r="E15" s="32">
        <v>300778.72726063099</v>
      </c>
      <c r="F15" s="32">
        <v>40301.969720210298</v>
      </c>
      <c r="G15" s="32">
        <v>300778.72726063099</v>
      </c>
      <c r="H15" s="32">
        <v>0.11815963224232</v>
      </c>
    </row>
    <row r="16" spans="1:8" ht="14.25" x14ac:dyDescent="0.2">
      <c r="A16" s="32">
        <v>15</v>
      </c>
      <c r="B16" s="33">
        <v>27</v>
      </c>
      <c r="C16" s="32">
        <v>204350.30499999999</v>
      </c>
      <c r="D16" s="32">
        <v>1320218.65693333</v>
      </c>
      <c r="E16" s="32">
        <v>1157659.7868999999</v>
      </c>
      <c r="F16" s="32">
        <v>162558.87003333299</v>
      </c>
      <c r="G16" s="32">
        <v>1157659.7868999999</v>
      </c>
      <c r="H16" s="32">
        <v>0.123130262687647</v>
      </c>
    </row>
    <row r="17" spans="1:8" ht="14.25" x14ac:dyDescent="0.2">
      <c r="A17" s="32">
        <v>16</v>
      </c>
      <c r="B17" s="33">
        <v>29</v>
      </c>
      <c r="C17" s="32">
        <v>258111</v>
      </c>
      <c r="D17" s="32">
        <v>3088928.2212341898</v>
      </c>
      <c r="E17" s="32">
        <v>2870038.2364794901</v>
      </c>
      <c r="F17" s="32">
        <v>218889.984754701</v>
      </c>
      <c r="G17" s="32">
        <v>2870038.2364794901</v>
      </c>
      <c r="H17" s="32">
        <v>7.0862761798732493E-2</v>
      </c>
    </row>
    <row r="18" spans="1:8" ht="14.25" x14ac:dyDescent="0.2">
      <c r="A18" s="32">
        <v>17</v>
      </c>
      <c r="B18" s="33">
        <v>31</v>
      </c>
      <c r="C18" s="32">
        <v>34042.023999999998</v>
      </c>
      <c r="D18" s="32">
        <v>281592.99929234601</v>
      </c>
      <c r="E18" s="32">
        <v>228941.024661984</v>
      </c>
      <c r="F18" s="32">
        <v>52651.974630361197</v>
      </c>
      <c r="G18" s="32">
        <v>228941.024661984</v>
      </c>
      <c r="H18" s="32">
        <v>0.186978990112246</v>
      </c>
    </row>
    <row r="19" spans="1:8" ht="14.25" x14ac:dyDescent="0.2">
      <c r="A19" s="32">
        <v>18</v>
      </c>
      <c r="B19" s="33">
        <v>32</v>
      </c>
      <c r="C19" s="32">
        <v>14942.915000000001</v>
      </c>
      <c r="D19" s="32">
        <v>234768.60065219001</v>
      </c>
      <c r="E19" s="32">
        <v>220257.34642302399</v>
      </c>
      <c r="F19" s="32">
        <v>14511.254229165401</v>
      </c>
      <c r="G19" s="32">
        <v>220257.34642302399</v>
      </c>
      <c r="H19" s="32">
        <v>6.1810881816618403E-2</v>
      </c>
    </row>
    <row r="20" spans="1:8" ht="14.25" x14ac:dyDescent="0.2">
      <c r="A20" s="32">
        <v>19</v>
      </c>
      <c r="B20" s="33">
        <v>33</v>
      </c>
      <c r="C20" s="32">
        <v>66896.233999999997</v>
      </c>
      <c r="D20" s="32">
        <v>698778.33309950097</v>
      </c>
      <c r="E20" s="32">
        <v>562996.68072361697</v>
      </c>
      <c r="F20" s="32">
        <v>135781.65237588299</v>
      </c>
      <c r="G20" s="32">
        <v>562996.68072361697</v>
      </c>
      <c r="H20" s="32">
        <v>0.194312911468806</v>
      </c>
    </row>
    <row r="21" spans="1:8" ht="14.25" x14ac:dyDescent="0.2">
      <c r="A21" s="32">
        <v>20</v>
      </c>
      <c r="B21" s="33">
        <v>34</v>
      </c>
      <c r="C21" s="32">
        <v>46978.839</v>
      </c>
      <c r="D21" s="32">
        <v>239738.14307844301</v>
      </c>
      <c r="E21" s="32">
        <v>161196.64319713201</v>
      </c>
      <c r="F21" s="32">
        <v>78541.499881311494</v>
      </c>
      <c r="G21" s="32">
        <v>161196.64319713201</v>
      </c>
      <c r="H21" s="32">
        <v>0.327613699150128</v>
      </c>
    </row>
    <row r="22" spans="1:8" ht="14.25" x14ac:dyDescent="0.2">
      <c r="A22" s="32">
        <v>21</v>
      </c>
      <c r="B22" s="33">
        <v>35</v>
      </c>
      <c r="C22" s="32">
        <v>35315.517</v>
      </c>
      <c r="D22" s="32">
        <v>792183.15930619498</v>
      </c>
      <c r="E22" s="32">
        <v>746981.02489469002</v>
      </c>
      <c r="F22" s="32">
        <v>45202.134411504398</v>
      </c>
      <c r="G22" s="32">
        <v>746981.02489469002</v>
      </c>
      <c r="H22" s="32">
        <v>5.7060206191574599E-2</v>
      </c>
    </row>
    <row r="23" spans="1:8" ht="14.25" x14ac:dyDescent="0.2">
      <c r="A23" s="32">
        <v>22</v>
      </c>
      <c r="B23" s="33">
        <v>36</v>
      </c>
      <c r="C23" s="32">
        <v>110670.78599999999</v>
      </c>
      <c r="D23" s="32">
        <v>468911.00010442501</v>
      </c>
      <c r="E23" s="32">
        <v>401050.54734848498</v>
      </c>
      <c r="F23" s="32">
        <v>67860.452755939506</v>
      </c>
      <c r="G23" s="32">
        <v>401050.54734848498</v>
      </c>
      <c r="H23" s="32">
        <v>0.144719259605399</v>
      </c>
    </row>
    <row r="24" spans="1:8" ht="14.25" x14ac:dyDescent="0.2">
      <c r="A24" s="32">
        <v>23</v>
      </c>
      <c r="B24" s="33">
        <v>37</v>
      </c>
      <c r="C24" s="32">
        <v>172541.41</v>
      </c>
      <c r="D24" s="32">
        <v>1203068.1147495599</v>
      </c>
      <c r="E24" s="32">
        <v>1083632.600968</v>
      </c>
      <c r="F24" s="32">
        <v>119435.51378156</v>
      </c>
      <c r="G24" s="32">
        <v>1083632.600968</v>
      </c>
      <c r="H24" s="32">
        <v>9.9275770272095304E-2</v>
      </c>
    </row>
    <row r="25" spans="1:8" ht="14.25" x14ac:dyDescent="0.2">
      <c r="A25" s="32">
        <v>24</v>
      </c>
      <c r="B25" s="33">
        <v>38</v>
      </c>
      <c r="C25" s="32">
        <v>144103.73000000001</v>
      </c>
      <c r="D25" s="32">
        <v>700149.79087256605</v>
      </c>
      <c r="E25" s="32">
        <v>669516.88840530999</v>
      </c>
      <c r="F25" s="32">
        <v>30632.902467256601</v>
      </c>
      <c r="G25" s="32">
        <v>669516.88840530999</v>
      </c>
      <c r="H25" s="32">
        <v>4.3751926897071802E-2</v>
      </c>
    </row>
    <row r="26" spans="1:8" ht="14.25" x14ac:dyDescent="0.2">
      <c r="A26" s="32">
        <v>25</v>
      </c>
      <c r="B26" s="33">
        <v>39</v>
      </c>
      <c r="C26" s="32">
        <v>101462.785</v>
      </c>
      <c r="D26" s="32">
        <v>127312.938656728</v>
      </c>
      <c r="E26" s="32">
        <v>94667.901255125893</v>
      </c>
      <c r="F26" s="32">
        <v>32645.037401602</v>
      </c>
      <c r="G26" s="32">
        <v>94667.901255125893</v>
      </c>
      <c r="H26" s="32">
        <v>0.25641570877271402</v>
      </c>
    </row>
    <row r="27" spans="1:8" ht="14.25" x14ac:dyDescent="0.2">
      <c r="A27" s="32">
        <v>26</v>
      </c>
      <c r="B27" s="33">
        <v>42</v>
      </c>
      <c r="C27" s="32">
        <v>10494.718999999999</v>
      </c>
      <c r="D27" s="32">
        <v>164754.2335</v>
      </c>
      <c r="E27" s="32">
        <v>148263.4325</v>
      </c>
      <c r="F27" s="32">
        <v>16490.800999999999</v>
      </c>
      <c r="G27" s="32">
        <v>148263.4325</v>
      </c>
      <c r="H27" s="32">
        <v>0.10009333690354</v>
      </c>
    </row>
    <row r="28" spans="1:8" ht="14.25" x14ac:dyDescent="0.2">
      <c r="A28" s="32">
        <v>27</v>
      </c>
      <c r="B28" s="33">
        <v>75</v>
      </c>
      <c r="C28" s="32">
        <v>375</v>
      </c>
      <c r="D28" s="32">
        <v>249936.75213675201</v>
      </c>
      <c r="E28" s="32">
        <v>235725.13675213701</v>
      </c>
      <c r="F28" s="32">
        <v>14211.615384615399</v>
      </c>
      <c r="G28" s="32">
        <v>235725.13675213701</v>
      </c>
      <c r="H28" s="32">
        <v>5.6860846846723601E-2</v>
      </c>
    </row>
    <row r="29" spans="1:8" ht="14.25" x14ac:dyDescent="0.2">
      <c r="A29" s="32">
        <v>28</v>
      </c>
      <c r="B29" s="33">
        <v>76</v>
      </c>
      <c r="C29" s="32">
        <v>3936</v>
      </c>
      <c r="D29" s="32">
        <v>750194.19541623897</v>
      </c>
      <c r="E29" s="32">
        <v>712470.682091453</v>
      </c>
      <c r="F29" s="32">
        <v>37723.513324786298</v>
      </c>
      <c r="G29" s="32">
        <v>712470.682091453</v>
      </c>
      <c r="H29" s="32">
        <v>5.0284997611659402E-2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28255.7165872476</v>
      </c>
      <c r="E30" s="32">
        <v>25754.403328038701</v>
      </c>
      <c r="F30" s="32">
        <v>2501.31325920883</v>
      </c>
      <c r="G30" s="32">
        <v>25754.403328038701</v>
      </c>
      <c r="H30" s="32">
        <v>8.8524148785443804E-2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2014-07-12T02:18:16Z</dcterms:modified>
</cp:coreProperties>
</file>