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<sst xmlns="http://schemas.openxmlformats.org/spreadsheetml/2006/main" count="116" uniqueCount="73">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</sst>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" sqref="G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16910030.105</v>
      </c>
      <c r="F3" s="25">
        <f>RA!I7</f>
        <v>1895833.7764000001</v>
      </c>
      <c r="G3" s="16">
        <f>E3-F3</f>
        <v>15014196.328600001</v>
      </c>
      <c r="H3" s="27">
        <f>RA!J7</f>
        <v>11.2112974644524</v>
      </c>
      <c r="I3" s="20">
        <f>SUM(I4:I40)</f>
        <v>16910033.899759702</v>
      </c>
      <c r="J3" s="21">
        <f>SUM(J4:J40)</f>
        <v>15014196.33196852</v>
      </c>
      <c r="K3" s="22">
        <f>E3-I3</f>
        <v>-3.7947597019374371</v>
      </c>
      <c r="L3" s="22">
        <f>G3-J3</f>
        <v>-3.3685192465782166E-3</v>
      </c>
    </row>
    <row r="4" spans="1:12" x14ac:dyDescent="0.15">
      <c r="A4" s="39">
        <f>RA!A8</f>
        <v>41836</v>
      </c>
      <c r="B4" s="12">
        <v>12</v>
      </c>
      <c r="C4" s="36" t="s">
        <v>6</v>
      </c>
      <c r="D4" s="36"/>
      <c r="E4" s="15">
        <f>VLOOKUP(C4,RA!B8:D39,3,0)</f>
        <v>663218.94530000002</v>
      </c>
      <c r="F4" s="25">
        <f>VLOOKUP(C4,RA!B8:I43,8,0)</f>
        <v>128678.4626</v>
      </c>
      <c r="G4" s="16">
        <f t="shared" ref="G4:G40" si="0">E4-F4</f>
        <v>534540.48270000005</v>
      </c>
      <c r="H4" s="27">
        <f>RA!J8</f>
        <v>19.402108988577499</v>
      </c>
      <c r="I4" s="20">
        <f>VLOOKUP(B4,RMS!B:D,3,FALSE)</f>
        <v>663219.35159572598</v>
      </c>
      <c r="J4" s="21">
        <f>VLOOKUP(B4,RMS!B:E,4,FALSE)</f>
        <v>534540.48910085496</v>
      </c>
      <c r="K4" s="22">
        <f t="shared" ref="K4:K40" si="1">E4-I4</f>
        <v>-0.40629572595935315</v>
      </c>
      <c r="L4" s="22">
        <f t="shared" ref="L4:L40" si="2">G4-J4</f>
        <v>-6.4008549088612199E-3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115453.09849999999</v>
      </c>
      <c r="F5" s="25">
        <f>VLOOKUP(C5,RA!B9:I44,8,0)</f>
        <v>25241.7801</v>
      </c>
      <c r="G5" s="16">
        <f t="shared" si="0"/>
        <v>90211.318399999989</v>
      </c>
      <c r="H5" s="27">
        <f>RA!J9</f>
        <v>21.863233146575102</v>
      </c>
      <c r="I5" s="20">
        <f>VLOOKUP(B5,RMS!B:D,3,FALSE)</f>
        <v>115453.122558952</v>
      </c>
      <c r="J5" s="21">
        <f>VLOOKUP(B5,RMS!B:E,4,FALSE)</f>
        <v>90211.324182028606</v>
      </c>
      <c r="K5" s="22">
        <f t="shared" si="1"/>
        <v>-2.4058952010818757E-2</v>
      </c>
      <c r="L5" s="22">
        <f t="shared" si="2"/>
        <v>-5.7820286165224388E-3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185342.67329999999</v>
      </c>
      <c r="F6" s="25">
        <f>VLOOKUP(C6,RA!B10:I45,8,0)</f>
        <v>48705.044399999999</v>
      </c>
      <c r="G6" s="16">
        <f t="shared" si="0"/>
        <v>136637.62890000001</v>
      </c>
      <c r="H6" s="27">
        <f>RA!J10</f>
        <v>26.278375903839901</v>
      </c>
      <c r="I6" s="20">
        <f>VLOOKUP(B6,RMS!B:D,3,FALSE)</f>
        <v>185344.845928205</v>
      </c>
      <c r="J6" s="21">
        <f>VLOOKUP(B6,RMS!B:E,4,FALSE)</f>
        <v>136637.629711966</v>
      </c>
      <c r="K6" s="22">
        <f t="shared" si="1"/>
        <v>-2.1726282050076406</v>
      </c>
      <c r="L6" s="22">
        <f t="shared" si="2"/>
        <v>-8.1196599057875574E-4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62069.9231</v>
      </c>
      <c r="F7" s="25">
        <f>VLOOKUP(C7,RA!B11:I46,8,0)</f>
        <v>12796.683499999999</v>
      </c>
      <c r="G7" s="16">
        <f t="shared" si="0"/>
        <v>49273.239600000001</v>
      </c>
      <c r="H7" s="27">
        <f>RA!J11</f>
        <v>20.6165609056474</v>
      </c>
      <c r="I7" s="20">
        <f>VLOOKUP(B7,RMS!B:D,3,FALSE)</f>
        <v>62069.956078632502</v>
      </c>
      <c r="J7" s="21">
        <f>VLOOKUP(B7,RMS!B:E,4,FALSE)</f>
        <v>49273.2394444444</v>
      </c>
      <c r="K7" s="22">
        <f t="shared" si="1"/>
        <v>-3.2978632501908578E-2</v>
      </c>
      <c r="L7" s="22">
        <f t="shared" si="2"/>
        <v>1.5555560094071552E-4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154621.37940000001</v>
      </c>
      <c r="F8" s="25">
        <f>VLOOKUP(C8,RA!B12:I47,8,0)</f>
        <v>31723.562000000002</v>
      </c>
      <c r="G8" s="16">
        <f t="shared" si="0"/>
        <v>122897.8174</v>
      </c>
      <c r="H8" s="27">
        <f>RA!J12</f>
        <v>20.516931179311399</v>
      </c>
      <c r="I8" s="20">
        <f>VLOOKUP(B8,RMS!B:D,3,FALSE)</f>
        <v>154621.382635043</v>
      </c>
      <c r="J8" s="21">
        <f>VLOOKUP(B8,RMS!B:E,4,FALSE)</f>
        <v>122897.818068376</v>
      </c>
      <c r="K8" s="22">
        <f t="shared" si="1"/>
        <v>-3.2350429974030703E-3</v>
      </c>
      <c r="L8" s="22">
        <f t="shared" si="2"/>
        <v>-6.6837600024882704E-4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346324.27120000002</v>
      </c>
      <c r="F9" s="25">
        <f>VLOOKUP(C9,RA!B13:I48,8,0)</f>
        <v>79388.087400000004</v>
      </c>
      <c r="G9" s="16">
        <f t="shared" si="0"/>
        <v>266936.1838</v>
      </c>
      <c r="H9" s="27">
        <f>RA!J13</f>
        <v>22.9230504477562</v>
      </c>
      <c r="I9" s="20">
        <f>VLOOKUP(B9,RMS!B:D,3,FALSE)</f>
        <v>346324.41610427399</v>
      </c>
      <c r="J9" s="21">
        <f>VLOOKUP(B9,RMS!B:E,4,FALSE)</f>
        <v>266936.18388290599</v>
      </c>
      <c r="K9" s="22">
        <f t="shared" si="1"/>
        <v>-0.14490427396958694</v>
      </c>
      <c r="L9" s="22">
        <f t="shared" si="2"/>
        <v>-8.2905986346304417E-5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175361.47889999999</v>
      </c>
      <c r="F10" s="25">
        <f>VLOOKUP(C10,RA!B14:I49,8,0)</f>
        <v>16146.0975</v>
      </c>
      <c r="G10" s="16">
        <f t="shared" si="0"/>
        <v>159215.38139999998</v>
      </c>
      <c r="H10" s="27">
        <f>RA!J14</f>
        <v>9.2073228403869294</v>
      </c>
      <c r="I10" s="20">
        <f>VLOOKUP(B10,RMS!B:D,3,FALSE)</f>
        <v>175361.48361367499</v>
      </c>
      <c r="J10" s="21">
        <f>VLOOKUP(B10,RMS!B:E,4,FALSE)</f>
        <v>159215.37879230801</v>
      </c>
      <c r="K10" s="22">
        <f t="shared" si="1"/>
        <v>-4.7136750072240829E-3</v>
      </c>
      <c r="L10" s="22">
        <f t="shared" si="2"/>
        <v>2.6076919748447835E-3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132141.18580000001</v>
      </c>
      <c r="F11" s="25">
        <f>VLOOKUP(C11,RA!B15:I50,8,0)</f>
        <v>24812.766299999999</v>
      </c>
      <c r="G11" s="16">
        <f t="shared" si="0"/>
        <v>107328.4195</v>
      </c>
      <c r="H11" s="27">
        <f>RA!J15</f>
        <v>18.7774660487419</v>
      </c>
      <c r="I11" s="20">
        <f>VLOOKUP(B11,RMS!B:D,3,FALSE)</f>
        <v>132141.21164786301</v>
      </c>
      <c r="J11" s="21">
        <f>VLOOKUP(B11,RMS!B:E,4,FALSE)</f>
        <v>107328.41833247901</v>
      </c>
      <c r="K11" s="22">
        <f t="shared" si="1"/>
        <v>-2.584786299848929E-2</v>
      </c>
      <c r="L11" s="22">
        <f t="shared" si="2"/>
        <v>1.1675209971144795E-3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939593.5368</v>
      </c>
      <c r="F12" s="25">
        <f>VLOOKUP(C12,RA!B16:I51,8,0)</f>
        <v>-18529.941999999999</v>
      </c>
      <c r="G12" s="16">
        <f t="shared" si="0"/>
        <v>958123.47880000004</v>
      </c>
      <c r="H12" s="27">
        <f>RA!J16</f>
        <v>-1.9721231867034701</v>
      </c>
      <c r="I12" s="20">
        <f>VLOOKUP(B12,RMS!B:D,3,FALSE)</f>
        <v>939593.39789999998</v>
      </c>
      <c r="J12" s="21">
        <f>VLOOKUP(B12,RMS!B:E,4,FALSE)</f>
        <v>958123.47880000004</v>
      </c>
      <c r="K12" s="22">
        <f t="shared" si="1"/>
        <v>0.1389000000199303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809949.15749999997</v>
      </c>
      <c r="F13" s="25">
        <f>VLOOKUP(C13,RA!B17:I52,8,0)</f>
        <v>52037.0242</v>
      </c>
      <c r="G13" s="16">
        <f t="shared" si="0"/>
        <v>757912.13329999999</v>
      </c>
      <c r="H13" s="27">
        <f>RA!J17</f>
        <v>6.4247272459197502</v>
      </c>
      <c r="I13" s="20">
        <f>VLOOKUP(B13,RMS!B:D,3,FALSE)</f>
        <v>809949.21727093996</v>
      </c>
      <c r="J13" s="21">
        <f>VLOOKUP(B13,RMS!B:E,4,FALSE)</f>
        <v>757912.13381196605</v>
      </c>
      <c r="K13" s="22">
        <f t="shared" si="1"/>
        <v>-5.9770939988084137E-2</v>
      </c>
      <c r="L13" s="22">
        <f t="shared" si="2"/>
        <v>-5.1196606364101171E-4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1962249.2119</v>
      </c>
      <c r="F14" s="25">
        <f>VLOOKUP(C14,RA!B18:I53,8,0)</f>
        <v>291353.63280000002</v>
      </c>
      <c r="G14" s="16">
        <f t="shared" si="0"/>
        <v>1670895.5791</v>
      </c>
      <c r="H14" s="27">
        <f>RA!J18</f>
        <v>14.8479424037016</v>
      </c>
      <c r="I14" s="20">
        <f>VLOOKUP(B14,RMS!B:D,3,FALSE)</f>
        <v>1962249.55813419</v>
      </c>
      <c r="J14" s="21">
        <f>VLOOKUP(B14,RMS!B:E,4,FALSE)</f>
        <v>1670895.56309231</v>
      </c>
      <c r="K14" s="22">
        <f t="shared" si="1"/>
        <v>-0.34623419004492462</v>
      </c>
      <c r="L14" s="22">
        <f t="shared" si="2"/>
        <v>1.600768999196589E-2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770544.90480000002</v>
      </c>
      <c r="F15" s="25">
        <f>VLOOKUP(C15,RA!B19:I54,8,0)</f>
        <v>39715.538200000003</v>
      </c>
      <c r="G15" s="16">
        <f t="shared" si="0"/>
        <v>730829.36660000007</v>
      </c>
      <c r="H15" s="27">
        <f>RA!J19</f>
        <v>5.1542146281933299</v>
      </c>
      <c r="I15" s="20">
        <f>VLOOKUP(B15,RMS!B:D,3,FALSE)</f>
        <v>770544.96718034195</v>
      </c>
      <c r="J15" s="21">
        <f>VLOOKUP(B15,RMS!B:E,4,FALSE)</f>
        <v>730829.36804700899</v>
      </c>
      <c r="K15" s="22">
        <f t="shared" si="1"/>
        <v>-6.2380341929383576E-2</v>
      </c>
      <c r="L15" s="22">
        <f t="shared" si="2"/>
        <v>-1.4470089226961136E-3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929822.01359999995</v>
      </c>
      <c r="F16" s="25">
        <f>VLOOKUP(C16,RA!B20:I55,8,0)</f>
        <v>72079.797399999996</v>
      </c>
      <c r="G16" s="16">
        <f t="shared" si="0"/>
        <v>857742.21619999991</v>
      </c>
      <c r="H16" s="27">
        <f>RA!J20</f>
        <v>7.7519994521239601</v>
      </c>
      <c r="I16" s="20">
        <f>VLOOKUP(B16,RMS!B:D,3,FALSE)</f>
        <v>929822.05669999996</v>
      </c>
      <c r="J16" s="21">
        <f>VLOOKUP(B16,RMS!B:E,4,FALSE)</f>
        <v>857742.21620000002</v>
      </c>
      <c r="K16" s="22">
        <f t="shared" si="1"/>
        <v>-4.3100000009872019E-2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375814.37270000001</v>
      </c>
      <c r="F17" s="25">
        <f>VLOOKUP(C17,RA!B21:I56,8,0)</f>
        <v>33390.523699999998</v>
      </c>
      <c r="G17" s="16">
        <f t="shared" si="0"/>
        <v>342423.84899999999</v>
      </c>
      <c r="H17" s="27">
        <f>RA!J21</f>
        <v>8.8848447865655604</v>
      </c>
      <c r="I17" s="20">
        <f>VLOOKUP(B17,RMS!B:D,3,FALSE)</f>
        <v>375813.98459679302</v>
      </c>
      <c r="J17" s="21">
        <f>VLOOKUP(B17,RMS!B:E,4,FALSE)</f>
        <v>342423.84899759502</v>
      </c>
      <c r="K17" s="22">
        <f t="shared" si="1"/>
        <v>0.38810320699121803</v>
      </c>
      <c r="L17" s="22">
        <f t="shared" si="2"/>
        <v>2.4049659259617329E-6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1231650.6831</v>
      </c>
      <c r="F18" s="25">
        <f>VLOOKUP(C18,RA!B22:I57,8,0)</f>
        <v>145273.0631</v>
      </c>
      <c r="G18" s="16">
        <f t="shared" si="0"/>
        <v>1086377.6200000001</v>
      </c>
      <c r="H18" s="27">
        <f>RA!J22</f>
        <v>11.7949890414022</v>
      </c>
      <c r="I18" s="20">
        <f>VLOOKUP(B18,RMS!B:D,3,FALSE)</f>
        <v>1231650.9619666699</v>
      </c>
      <c r="J18" s="21">
        <f>VLOOKUP(B18,RMS!B:E,4,FALSE)</f>
        <v>1086377.6169</v>
      </c>
      <c r="K18" s="22">
        <f t="shared" si="1"/>
        <v>-0.2788666698615998</v>
      </c>
      <c r="L18" s="22">
        <f t="shared" si="2"/>
        <v>3.1000000890344381E-3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2726441.5917000002</v>
      </c>
      <c r="F19" s="25">
        <f>VLOOKUP(C19,RA!B23:I58,8,0)</f>
        <v>233692.08900000001</v>
      </c>
      <c r="G19" s="16">
        <f t="shared" si="0"/>
        <v>2492749.5027000001</v>
      </c>
      <c r="H19" s="27">
        <f>RA!J23</f>
        <v>8.5713220379053698</v>
      </c>
      <c r="I19" s="20">
        <f>VLOOKUP(B19,RMS!B:D,3,FALSE)</f>
        <v>2726442.4247230799</v>
      </c>
      <c r="J19" s="21">
        <f>VLOOKUP(B19,RMS!B:E,4,FALSE)</f>
        <v>2492749.5419743601</v>
      </c>
      <c r="K19" s="22">
        <f t="shared" si="1"/>
        <v>-0.83302307967096567</v>
      </c>
      <c r="L19" s="22">
        <f t="shared" si="2"/>
        <v>-3.9274360053241253E-2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279101.9718</v>
      </c>
      <c r="F20" s="25">
        <f>VLOOKUP(C20,RA!B24:I59,8,0)</f>
        <v>54768.145499999999</v>
      </c>
      <c r="G20" s="16">
        <f t="shared" si="0"/>
        <v>224333.82630000002</v>
      </c>
      <c r="H20" s="27">
        <f>RA!J24</f>
        <v>19.622987665327599</v>
      </c>
      <c r="I20" s="20">
        <f>VLOOKUP(B20,RMS!B:D,3,FALSE)</f>
        <v>279101.96727488103</v>
      </c>
      <c r="J20" s="21">
        <f>VLOOKUP(B20,RMS!B:E,4,FALSE)</f>
        <v>224333.80871308499</v>
      </c>
      <c r="K20" s="22">
        <f t="shared" si="1"/>
        <v>4.5251189731061459E-3</v>
      </c>
      <c r="L20" s="22">
        <f t="shared" si="2"/>
        <v>1.7586915026186034E-2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227881.1937</v>
      </c>
      <c r="F21" s="25">
        <f>VLOOKUP(C21,RA!B25:I60,8,0)</f>
        <v>20056.6944</v>
      </c>
      <c r="G21" s="16">
        <f t="shared" si="0"/>
        <v>207824.4993</v>
      </c>
      <c r="H21" s="27">
        <f>RA!J25</f>
        <v>8.8013820159307006</v>
      </c>
      <c r="I21" s="20">
        <f>VLOOKUP(B21,RMS!B:D,3,FALSE)</f>
        <v>227881.191808214</v>
      </c>
      <c r="J21" s="21">
        <f>VLOOKUP(B21,RMS!B:E,4,FALSE)</f>
        <v>207824.50255763499</v>
      </c>
      <c r="K21" s="22">
        <f t="shared" si="1"/>
        <v>1.8917859997600317E-3</v>
      </c>
      <c r="L21" s="22">
        <f t="shared" si="2"/>
        <v>-3.2576349913142622E-3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582333.79299999995</v>
      </c>
      <c r="F22" s="25">
        <f>VLOOKUP(C22,RA!B26:I61,8,0)</f>
        <v>116550.8705</v>
      </c>
      <c r="G22" s="16">
        <f t="shared" si="0"/>
        <v>465782.92249999993</v>
      </c>
      <c r="H22" s="27">
        <f>RA!J26</f>
        <v>20.014443932502498</v>
      </c>
      <c r="I22" s="20">
        <f>VLOOKUP(B22,RMS!B:D,3,FALSE)</f>
        <v>582333.79880711006</v>
      </c>
      <c r="J22" s="21">
        <f>VLOOKUP(B22,RMS!B:E,4,FALSE)</f>
        <v>465782.98569757998</v>
      </c>
      <c r="K22" s="22">
        <f t="shared" si="1"/>
        <v>-5.807110108435154E-3</v>
      </c>
      <c r="L22" s="22">
        <f t="shared" si="2"/>
        <v>-6.3197580049745739E-2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280494.0773</v>
      </c>
      <c r="F23" s="25">
        <f>VLOOKUP(C23,RA!B27:I62,8,0)</f>
        <v>90139.133700000006</v>
      </c>
      <c r="G23" s="16">
        <f t="shared" si="0"/>
        <v>190354.9436</v>
      </c>
      <c r="H23" s="27">
        <f>RA!J27</f>
        <v>32.135842071129503</v>
      </c>
      <c r="I23" s="20">
        <f>VLOOKUP(B23,RMS!B:D,3,FALSE)</f>
        <v>280494.027454731</v>
      </c>
      <c r="J23" s="21">
        <f>VLOOKUP(B23,RMS!B:E,4,FALSE)</f>
        <v>190354.957922353</v>
      </c>
      <c r="K23" s="22">
        <f t="shared" si="1"/>
        <v>4.9845269008073956E-2</v>
      </c>
      <c r="L23" s="22">
        <f t="shared" si="2"/>
        <v>-1.4322353003080934E-2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802970.70279999997</v>
      </c>
      <c r="F24" s="25">
        <f>VLOOKUP(C24,RA!B28:I63,8,0)</f>
        <v>60643.944300000003</v>
      </c>
      <c r="G24" s="16">
        <f t="shared" si="0"/>
        <v>742326.7585</v>
      </c>
      <c r="H24" s="27">
        <f>RA!J28</f>
        <v>7.5524479396983599</v>
      </c>
      <c r="I24" s="20">
        <f>VLOOKUP(B24,RMS!B:D,3,FALSE)</f>
        <v>802970.703168142</v>
      </c>
      <c r="J24" s="21">
        <f>VLOOKUP(B24,RMS!B:E,4,FALSE)</f>
        <v>742326.74178318598</v>
      </c>
      <c r="K24" s="22">
        <f t="shared" si="1"/>
        <v>-3.6814203485846519E-4</v>
      </c>
      <c r="L24" s="22">
        <f t="shared" si="2"/>
        <v>1.6716814017854631E-2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478625.26980000001</v>
      </c>
      <c r="F25" s="25">
        <f>VLOOKUP(C25,RA!B29:I64,8,0)</f>
        <v>78996.971900000004</v>
      </c>
      <c r="G25" s="16">
        <f t="shared" si="0"/>
        <v>399628.29790000001</v>
      </c>
      <c r="H25" s="27">
        <f>RA!J29</f>
        <v>16.504973072777801</v>
      </c>
      <c r="I25" s="20">
        <f>VLOOKUP(B25,RMS!B:D,3,FALSE)</f>
        <v>478625.269595575</v>
      </c>
      <c r="J25" s="21">
        <f>VLOOKUP(B25,RMS!B:E,4,FALSE)</f>
        <v>399628.310786516</v>
      </c>
      <c r="K25" s="22">
        <f t="shared" si="1"/>
        <v>2.0442501408979297E-4</v>
      </c>
      <c r="L25" s="22">
        <f t="shared" si="2"/>
        <v>-1.2886515993159264E-2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996054.50589999999</v>
      </c>
      <c r="F26" s="25">
        <f>VLOOKUP(C26,RA!B30:I65,8,0)</f>
        <v>143870.52660000001</v>
      </c>
      <c r="G26" s="16">
        <f t="shared" si="0"/>
        <v>852183.97930000001</v>
      </c>
      <c r="H26" s="27">
        <f>RA!J30</f>
        <v>14.444041540678899</v>
      </c>
      <c r="I26" s="20">
        <f>VLOOKUP(B26,RMS!B:D,3,FALSE)</f>
        <v>996054.49074513302</v>
      </c>
      <c r="J26" s="21">
        <f>VLOOKUP(B26,RMS!B:E,4,FALSE)</f>
        <v>852183.95054842799</v>
      </c>
      <c r="K26" s="22">
        <f t="shared" si="1"/>
        <v>1.5154866967350245E-2</v>
      </c>
      <c r="L26" s="22">
        <f t="shared" si="2"/>
        <v>2.8751572011969984E-2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745753.93409999995</v>
      </c>
      <c r="F27" s="25">
        <f>VLOOKUP(C27,RA!B31:I66,8,0)</f>
        <v>22571.452099999999</v>
      </c>
      <c r="G27" s="16">
        <f t="shared" si="0"/>
        <v>723182.48199999996</v>
      </c>
      <c r="H27" s="27">
        <f>RA!J31</f>
        <v>3.0266621559616702</v>
      </c>
      <c r="I27" s="20">
        <f>VLOOKUP(B27,RMS!B:D,3,FALSE)</f>
        <v>745753.95881504402</v>
      </c>
      <c r="J27" s="21">
        <f>VLOOKUP(B27,RMS!B:E,4,FALSE)</f>
        <v>723182.42320354003</v>
      </c>
      <c r="K27" s="22">
        <f t="shared" si="1"/>
        <v>-2.4715044070035219E-2</v>
      </c>
      <c r="L27" s="22">
        <f t="shared" si="2"/>
        <v>5.8796459925360978E-2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134298.1845</v>
      </c>
      <c r="F28" s="25">
        <f>VLOOKUP(C28,RA!B32:I67,8,0)</f>
        <v>35059.293400000002</v>
      </c>
      <c r="G28" s="16">
        <f t="shared" si="0"/>
        <v>99238.891100000008</v>
      </c>
      <c r="H28" s="27">
        <f>RA!J32</f>
        <v>26.1055601983957</v>
      </c>
      <c r="I28" s="20">
        <f>VLOOKUP(B28,RMS!B:D,3,FALSE)</f>
        <v>134298.115333447</v>
      </c>
      <c r="J28" s="21">
        <f>VLOOKUP(B28,RMS!B:E,4,FALSE)</f>
        <v>99238.878781129504</v>
      </c>
      <c r="K28" s="22">
        <f t="shared" si="1"/>
        <v>6.9166553003014997E-2</v>
      </c>
      <c r="L28" s="22">
        <f t="shared" si="2"/>
        <v>1.2318870503804646E-2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161026.63810000001</v>
      </c>
      <c r="F31" s="25">
        <f>VLOOKUP(C31,RA!B35:I70,8,0)</f>
        <v>18841.4087</v>
      </c>
      <c r="G31" s="16">
        <f t="shared" si="0"/>
        <v>142185.22940000001</v>
      </c>
      <c r="H31" s="27">
        <f>RA!J35</f>
        <v>11.700802377988699</v>
      </c>
      <c r="I31" s="20">
        <f>VLOOKUP(B31,RMS!B:D,3,FALSE)</f>
        <v>161026.6378</v>
      </c>
      <c r="J31" s="21">
        <f>VLOOKUP(B31,RMS!B:E,4,FALSE)</f>
        <v>142185.24110000001</v>
      </c>
      <c r="K31" s="22">
        <f t="shared" si="1"/>
        <v>3.0000001424923539E-4</v>
      </c>
      <c r="L31" s="22">
        <f t="shared" si="2"/>
        <v>-1.1700000002747402E-2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227897.00839999999</v>
      </c>
      <c r="F35" s="25">
        <f>VLOOKUP(C35,RA!B8:I74,8,0)</f>
        <v>12400.608099999999</v>
      </c>
      <c r="G35" s="16">
        <f t="shared" si="0"/>
        <v>215496.40029999998</v>
      </c>
      <c r="H35" s="27">
        <f>RA!J39</f>
        <v>5.4413211419759904</v>
      </c>
      <c r="I35" s="20">
        <f>VLOOKUP(B35,RMS!B:D,3,FALSE)</f>
        <v>227897.008547009</v>
      </c>
      <c r="J35" s="21">
        <f>VLOOKUP(B35,RMS!B:E,4,FALSE)</f>
        <v>215496.39957265</v>
      </c>
      <c r="K35" s="22">
        <f t="shared" si="1"/>
        <v>-1.4700900646857917E-4</v>
      </c>
      <c r="L35" s="22">
        <f t="shared" si="2"/>
        <v>7.2734997957013547E-4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401669.69640000002</v>
      </c>
      <c r="F36" s="25">
        <f>VLOOKUP(C36,RA!B8:I75,8,0)</f>
        <v>23883.848900000001</v>
      </c>
      <c r="G36" s="16">
        <f t="shared" si="0"/>
        <v>377785.84750000003</v>
      </c>
      <c r="H36" s="27">
        <f>RA!J40</f>
        <v>5.94614159695419</v>
      </c>
      <c r="I36" s="20">
        <f>VLOOKUP(B36,RMS!B:D,3,FALSE)</f>
        <v>401669.69016495702</v>
      </c>
      <c r="J36" s="21">
        <f>VLOOKUP(B36,RMS!B:E,4,FALSE)</f>
        <v>377785.84886495699</v>
      </c>
      <c r="K36" s="22">
        <f t="shared" si="1"/>
        <v>6.235042994376272E-3</v>
      </c>
      <c r="L36" s="22">
        <f t="shared" si="2"/>
        <v>-1.3649569591507316E-3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4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11324.7016</v>
      </c>
      <c r="F40" s="25">
        <f>VLOOKUP(C40,RA!B8:I78,8,0)</f>
        <v>1546.6681000000001</v>
      </c>
      <c r="G40" s="16">
        <f t="shared" si="0"/>
        <v>9778.0334999999995</v>
      </c>
      <c r="H40" s="27">
        <f>RA!J43</f>
        <v>0</v>
      </c>
      <c r="I40" s="20">
        <f>VLOOKUP(B40,RMS!B:D,3,FALSE)</f>
        <v>11324.7016110733</v>
      </c>
      <c r="J40" s="21">
        <f>VLOOKUP(B40,RMS!B:E,4,FALSE)</f>
        <v>9778.0330988578808</v>
      </c>
      <c r="K40" s="22">
        <f t="shared" si="1"/>
        <v>-1.1073299901909195E-5</v>
      </c>
      <c r="L40" s="22">
        <f t="shared" si="2"/>
        <v>4.0114211878972128E-4</v>
      </c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16910030.105</v>
      </c>
      <c r="E7" s="63">
        <v>19752305</v>
      </c>
      <c r="F7" s="64">
        <v>85.610414101037904</v>
      </c>
      <c r="G7" s="63">
        <v>14447981.865</v>
      </c>
      <c r="H7" s="64">
        <v>17.0407760959631</v>
      </c>
      <c r="I7" s="63">
        <v>1895833.7764000001</v>
      </c>
      <c r="J7" s="64">
        <v>11.2112974644524</v>
      </c>
      <c r="K7" s="63">
        <v>1540776.7718</v>
      </c>
      <c r="L7" s="64">
        <v>10.6643044419408</v>
      </c>
      <c r="M7" s="64">
        <v>0.23044026305329601</v>
      </c>
      <c r="N7" s="63">
        <v>274878003.66949999</v>
      </c>
      <c r="O7" s="63">
        <v>3957161371.0229001</v>
      </c>
      <c r="P7" s="63">
        <v>996395</v>
      </c>
      <c r="Q7" s="63">
        <v>989565</v>
      </c>
      <c r="R7" s="64">
        <v>0.69020226058924605</v>
      </c>
      <c r="S7" s="63">
        <v>16.971211321815101</v>
      </c>
      <c r="T7" s="63">
        <v>16.810904796956201</v>
      </c>
      <c r="U7" s="65">
        <v>0.94457915713324503</v>
      </c>
      <c r="V7" s="53"/>
      <c r="W7" s="53"/>
    </row>
    <row r="8" spans="1:23" ht="14.25" thickBot="1" x14ac:dyDescent="0.2">
      <c r="A8" s="48">
        <v>41836</v>
      </c>
      <c r="B8" s="51" t="s">
        <v>6</v>
      </c>
      <c r="C8" s="52"/>
      <c r="D8" s="66">
        <v>663218.94530000002</v>
      </c>
      <c r="E8" s="66">
        <v>652682</v>
      </c>
      <c r="F8" s="67">
        <v>101.614407215152</v>
      </c>
      <c r="G8" s="66">
        <v>555299.52930000005</v>
      </c>
      <c r="H8" s="67">
        <v>19.434451193582198</v>
      </c>
      <c r="I8" s="66">
        <v>128678.4626</v>
      </c>
      <c r="J8" s="67">
        <v>19.402108988577499</v>
      </c>
      <c r="K8" s="66">
        <v>66881.611499999999</v>
      </c>
      <c r="L8" s="67">
        <v>12.0442406252909</v>
      </c>
      <c r="M8" s="67">
        <v>0.92397371585461896</v>
      </c>
      <c r="N8" s="66">
        <v>10982928.5766</v>
      </c>
      <c r="O8" s="66">
        <v>151567570.56869999</v>
      </c>
      <c r="P8" s="66">
        <v>34348</v>
      </c>
      <c r="Q8" s="66">
        <v>29972</v>
      </c>
      <c r="R8" s="67">
        <v>14.600293607366901</v>
      </c>
      <c r="S8" s="66">
        <v>19.308808236287401</v>
      </c>
      <c r="T8" s="66">
        <v>21.650183007473601</v>
      </c>
      <c r="U8" s="68">
        <v>-12.1259413969736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115453.09849999999</v>
      </c>
      <c r="E9" s="66">
        <v>122680</v>
      </c>
      <c r="F9" s="67">
        <v>94.109144522334503</v>
      </c>
      <c r="G9" s="66">
        <v>101120.617</v>
      </c>
      <c r="H9" s="67">
        <v>14.173649177793299</v>
      </c>
      <c r="I9" s="66">
        <v>25241.7801</v>
      </c>
      <c r="J9" s="67">
        <v>21.863233146575102</v>
      </c>
      <c r="K9" s="66">
        <v>19672.502400000001</v>
      </c>
      <c r="L9" s="67">
        <v>19.454492054770601</v>
      </c>
      <c r="M9" s="67">
        <v>0.283099607094215</v>
      </c>
      <c r="N9" s="66">
        <v>1998357.7265999999</v>
      </c>
      <c r="O9" s="66">
        <v>25503800.987</v>
      </c>
      <c r="P9" s="66">
        <v>6648</v>
      </c>
      <c r="Q9" s="66">
        <v>6826</v>
      </c>
      <c r="R9" s="67">
        <v>-2.60767653091122</v>
      </c>
      <c r="S9" s="66">
        <v>17.366591230445199</v>
      </c>
      <c r="T9" s="66">
        <v>17.613907237034901</v>
      </c>
      <c r="U9" s="68">
        <v>-1.4240906767935899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185342.67329999999</v>
      </c>
      <c r="E10" s="66">
        <v>191916</v>
      </c>
      <c r="F10" s="67">
        <v>96.574893859813699</v>
      </c>
      <c r="G10" s="66">
        <v>146890.8499</v>
      </c>
      <c r="H10" s="67">
        <v>26.177139982631399</v>
      </c>
      <c r="I10" s="66">
        <v>48705.044399999999</v>
      </c>
      <c r="J10" s="67">
        <v>26.278375903839901</v>
      </c>
      <c r="K10" s="66">
        <v>34272.832799999996</v>
      </c>
      <c r="L10" s="67">
        <v>23.332176798849101</v>
      </c>
      <c r="M10" s="67">
        <v>0.42109771562273601</v>
      </c>
      <c r="N10" s="66">
        <v>3096965.7880000002</v>
      </c>
      <c r="O10" s="66">
        <v>38674956.624200001</v>
      </c>
      <c r="P10" s="66">
        <v>92848</v>
      </c>
      <c r="Q10" s="66">
        <v>93056</v>
      </c>
      <c r="R10" s="67">
        <v>-0.22352132049519</v>
      </c>
      <c r="S10" s="66">
        <v>1.9961945685421301</v>
      </c>
      <c r="T10" s="66">
        <v>1.8206768752149201</v>
      </c>
      <c r="U10" s="68">
        <v>8.7926145122914399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62069.9231</v>
      </c>
      <c r="E11" s="66">
        <v>52729</v>
      </c>
      <c r="F11" s="67">
        <v>117.714963492575</v>
      </c>
      <c r="G11" s="66">
        <v>46121.8583</v>
      </c>
      <c r="H11" s="67">
        <v>34.578105453309497</v>
      </c>
      <c r="I11" s="66">
        <v>12796.683499999999</v>
      </c>
      <c r="J11" s="67">
        <v>20.6165609056474</v>
      </c>
      <c r="K11" s="66">
        <v>7701.5645000000004</v>
      </c>
      <c r="L11" s="67">
        <v>16.6982961742459</v>
      </c>
      <c r="M11" s="67">
        <v>0.661569347370914</v>
      </c>
      <c r="N11" s="66">
        <v>1151071.0848999999</v>
      </c>
      <c r="O11" s="66">
        <v>16251607.2818</v>
      </c>
      <c r="P11" s="66">
        <v>3500</v>
      </c>
      <c r="Q11" s="66">
        <v>3415</v>
      </c>
      <c r="R11" s="67">
        <v>2.48901903367496</v>
      </c>
      <c r="S11" s="66">
        <v>17.734263742857099</v>
      </c>
      <c r="T11" s="66">
        <v>17.635617188872601</v>
      </c>
      <c r="U11" s="68">
        <v>0.556248375545079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154621.37940000001</v>
      </c>
      <c r="E12" s="66">
        <v>167943</v>
      </c>
      <c r="F12" s="67">
        <v>92.067772637144699</v>
      </c>
      <c r="G12" s="66">
        <v>145093.745</v>
      </c>
      <c r="H12" s="67">
        <v>6.5665369654632499</v>
      </c>
      <c r="I12" s="66">
        <v>31723.562000000002</v>
      </c>
      <c r="J12" s="67">
        <v>20.516931179311399</v>
      </c>
      <c r="K12" s="66">
        <v>11496.322399999999</v>
      </c>
      <c r="L12" s="67">
        <v>7.9233756079560802</v>
      </c>
      <c r="M12" s="67">
        <v>1.7594530577882901</v>
      </c>
      <c r="N12" s="66">
        <v>3342859.5937000001</v>
      </c>
      <c r="O12" s="66">
        <v>48232291.941100001</v>
      </c>
      <c r="P12" s="66">
        <v>1843</v>
      </c>
      <c r="Q12" s="66">
        <v>2087</v>
      </c>
      <c r="R12" s="67">
        <v>-11.691423095352199</v>
      </c>
      <c r="S12" s="66">
        <v>83.896570482908302</v>
      </c>
      <c r="T12" s="66">
        <v>79.160235457594595</v>
      </c>
      <c r="U12" s="68">
        <v>5.6454453359074703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346324.27120000002</v>
      </c>
      <c r="E13" s="66">
        <v>331937</v>
      </c>
      <c r="F13" s="67">
        <v>104.334337901469</v>
      </c>
      <c r="G13" s="66">
        <v>277564.67700000003</v>
      </c>
      <c r="H13" s="67">
        <v>24.772458420564799</v>
      </c>
      <c r="I13" s="66">
        <v>79388.087400000004</v>
      </c>
      <c r="J13" s="67">
        <v>22.9230504477562</v>
      </c>
      <c r="K13" s="66">
        <v>55448.413099999998</v>
      </c>
      <c r="L13" s="67">
        <v>19.976754138639901</v>
      </c>
      <c r="M13" s="67">
        <v>0.431746788800345</v>
      </c>
      <c r="N13" s="66">
        <v>5697655.5218000002</v>
      </c>
      <c r="O13" s="66">
        <v>76226892.627100006</v>
      </c>
      <c r="P13" s="66">
        <v>12651</v>
      </c>
      <c r="Q13" s="66">
        <v>13093</v>
      </c>
      <c r="R13" s="67">
        <v>-3.3758496906744</v>
      </c>
      <c r="S13" s="66">
        <v>27.375248691803002</v>
      </c>
      <c r="T13" s="66">
        <v>24.394504315283001</v>
      </c>
      <c r="U13" s="68">
        <v>10.8884650147948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175361.47889999999</v>
      </c>
      <c r="E14" s="66">
        <v>161660</v>
      </c>
      <c r="F14" s="67">
        <v>108.47549109241599</v>
      </c>
      <c r="G14" s="66">
        <v>150828.53570000001</v>
      </c>
      <c r="H14" s="67">
        <v>16.265452081823799</v>
      </c>
      <c r="I14" s="66">
        <v>16146.0975</v>
      </c>
      <c r="J14" s="67">
        <v>9.2073228403869294</v>
      </c>
      <c r="K14" s="66">
        <v>10683.424800000001</v>
      </c>
      <c r="L14" s="67">
        <v>7.0831588667342604</v>
      </c>
      <c r="M14" s="67">
        <v>0.51132224003673399</v>
      </c>
      <c r="N14" s="66">
        <v>3006710.9884000001</v>
      </c>
      <c r="O14" s="66">
        <v>35777819.1906</v>
      </c>
      <c r="P14" s="66">
        <v>3365</v>
      </c>
      <c r="Q14" s="66">
        <v>3681</v>
      </c>
      <c r="R14" s="67">
        <v>-8.5846237435479509</v>
      </c>
      <c r="S14" s="66">
        <v>52.1133666864785</v>
      </c>
      <c r="T14" s="66">
        <v>50.671283482749303</v>
      </c>
      <c r="U14" s="68">
        <v>2.7672040695527902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132141.18580000001</v>
      </c>
      <c r="E15" s="66">
        <v>148482</v>
      </c>
      <c r="F15" s="67">
        <v>88.994750744197901</v>
      </c>
      <c r="G15" s="66">
        <v>132402.40410000001</v>
      </c>
      <c r="H15" s="67">
        <v>-0.19729120613450901</v>
      </c>
      <c r="I15" s="66">
        <v>24812.766299999999</v>
      </c>
      <c r="J15" s="67">
        <v>18.7774660487419</v>
      </c>
      <c r="K15" s="66">
        <v>17263.824000000001</v>
      </c>
      <c r="L15" s="67">
        <v>13.038905235407301</v>
      </c>
      <c r="M15" s="67">
        <v>0.437269419567762</v>
      </c>
      <c r="N15" s="66">
        <v>2408047.4089000002</v>
      </c>
      <c r="O15" s="66">
        <v>28229914.7049</v>
      </c>
      <c r="P15" s="66">
        <v>6106</v>
      </c>
      <c r="Q15" s="66">
        <v>6505</v>
      </c>
      <c r="R15" s="67">
        <v>-6.1337432744043001</v>
      </c>
      <c r="S15" s="66">
        <v>21.641203046184099</v>
      </c>
      <c r="T15" s="66">
        <v>21.0991769100692</v>
      </c>
      <c r="U15" s="68">
        <v>2.5046026090054898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939593.5368</v>
      </c>
      <c r="E16" s="66">
        <v>1057312</v>
      </c>
      <c r="F16" s="67">
        <v>88.866251097121804</v>
      </c>
      <c r="G16" s="66">
        <v>869281.79760000005</v>
      </c>
      <c r="H16" s="67">
        <v>8.0884863106674807</v>
      </c>
      <c r="I16" s="66">
        <v>-18529.941999999999</v>
      </c>
      <c r="J16" s="67">
        <v>-1.9721231867034701</v>
      </c>
      <c r="K16" s="66">
        <v>39119.7192</v>
      </c>
      <c r="L16" s="67">
        <v>4.5002344818453199</v>
      </c>
      <c r="M16" s="67">
        <v>-1.4736726740104</v>
      </c>
      <c r="N16" s="66">
        <v>16112086.321599999</v>
      </c>
      <c r="O16" s="66">
        <v>203003224.86579999</v>
      </c>
      <c r="P16" s="66">
        <v>60183</v>
      </c>
      <c r="Q16" s="66">
        <v>58474</v>
      </c>
      <c r="R16" s="67">
        <v>2.9226664842494099</v>
      </c>
      <c r="S16" s="66">
        <v>15.612274841732701</v>
      </c>
      <c r="T16" s="66">
        <v>17.8192437544892</v>
      </c>
      <c r="U16" s="68">
        <v>-14.136113635772499</v>
      </c>
      <c r="V16" s="53"/>
      <c r="W16" s="53"/>
    </row>
    <row r="17" spans="1:21" ht="12" thickBot="1" x14ac:dyDescent="0.2">
      <c r="A17" s="49"/>
      <c r="B17" s="51" t="s">
        <v>15</v>
      </c>
      <c r="C17" s="52"/>
      <c r="D17" s="66">
        <v>809949.15749999997</v>
      </c>
      <c r="E17" s="66">
        <v>515213</v>
      </c>
      <c r="F17" s="67">
        <v>157.20666161374001</v>
      </c>
      <c r="G17" s="66">
        <v>364084.67359999998</v>
      </c>
      <c r="H17" s="67">
        <v>122.46175580294999</v>
      </c>
      <c r="I17" s="66">
        <v>52037.0242</v>
      </c>
      <c r="J17" s="67">
        <v>6.4247272459197502</v>
      </c>
      <c r="K17" s="66">
        <v>49223.130799999999</v>
      </c>
      <c r="L17" s="67">
        <v>13.5196931838111</v>
      </c>
      <c r="M17" s="67">
        <v>5.7166079326267001E-2</v>
      </c>
      <c r="N17" s="66">
        <v>8543817.3454999998</v>
      </c>
      <c r="O17" s="66">
        <v>199055258.08680001</v>
      </c>
      <c r="P17" s="66">
        <v>12059</v>
      </c>
      <c r="Q17" s="66">
        <v>12002</v>
      </c>
      <c r="R17" s="67">
        <v>0.47492084652558397</v>
      </c>
      <c r="S17" s="66">
        <v>67.165532589766997</v>
      </c>
      <c r="T17" s="66">
        <v>43.0145757373771</v>
      </c>
      <c r="U17" s="68">
        <v>35.9573667045847</v>
      </c>
    </row>
    <row r="18" spans="1:21" ht="12" thickBot="1" x14ac:dyDescent="0.2">
      <c r="A18" s="49"/>
      <c r="B18" s="51" t="s">
        <v>16</v>
      </c>
      <c r="C18" s="52"/>
      <c r="D18" s="66">
        <v>1962249.2119</v>
      </c>
      <c r="E18" s="66">
        <v>1917639</v>
      </c>
      <c r="F18" s="67">
        <v>102.32630916976601</v>
      </c>
      <c r="G18" s="66">
        <v>1610569.3085</v>
      </c>
      <c r="H18" s="67">
        <v>21.8357509697944</v>
      </c>
      <c r="I18" s="66">
        <v>291353.63280000002</v>
      </c>
      <c r="J18" s="67">
        <v>14.8479424037016</v>
      </c>
      <c r="K18" s="66">
        <v>171226.84359999999</v>
      </c>
      <c r="L18" s="67">
        <v>10.631448314352401</v>
      </c>
      <c r="M18" s="67">
        <v>0.70156516743733299</v>
      </c>
      <c r="N18" s="66">
        <v>32194059.558400001</v>
      </c>
      <c r="O18" s="66">
        <v>494698818.32950002</v>
      </c>
      <c r="P18" s="66">
        <v>99701</v>
      </c>
      <c r="Q18" s="66">
        <v>102516</v>
      </c>
      <c r="R18" s="67">
        <v>-2.7459128331187399</v>
      </c>
      <c r="S18" s="66">
        <v>19.6813393235775</v>
      </c>
      <c r="T18" s="66">
        <v>19.662839665027899</v>
      </c>
      <c r="U18" s="68">
        <v>9.3995933129606996E-2</v>
      </c>
    </row>
    <row r="19" spans="1:21" ht="12" thickBot="1" x14ac:dyDescent="0.2">
      <c r="A19" s="49"/>
      <c r="B19" s="51" t="s">
        <v>17</v>
      </c>
      <c r="C19" s="52"/>
      <c r="D19" s="66">
        <v>770544.90480000002</v>
      </c>
      <c r="E19" s="66">
        <v>687276</v>
      </c>
      <c r="F19" s="67">
        <v>112.115788242278</v>
      </c>
      <c r="G19" s="66">
        <v>410448.47399999999</v>
      </c>
      <c r="H19" s="67">
        <v>87.732432597617603</v>
      </c>
      <c r="I19" s="66">
        <v>39715.538200000003</v>
      </c>
      <c r="J19" s="67">
        <v>5.1542146281933299</v>
      </c>
      <c r="K19" s="66">
        <v>37674.549800000001</v>
      </c>
      <c r="L19" s="67">
        <v>9.1788743743751908</v>
      </c>
      <c r="M19" s="67">
        <v>5.4174194803516998E-2</v>
      </c>
      <c r="N19" s="66">
        <v>8737065.3870000001</v>
      </c>
      <c r="O19" s="66">
        <v>157474467.85980001</v>
      </c>
      <c r="P19" s="66">
        <v>13399</v>
      </c>
      <c r="Q19" s="66">
        <v>12617</v>
      </c>
      <c r="R19" s="67">
        <v>6.19798684314814</v>
      </c>
      <c r="S19" s="66">
        <v>57.507642719605897</v>
      </c>
      <c r="T19" s="66">
        <v>42.761235578980703</v>
      </c>
      <c r="U19" s="68">
        <v>25.642517139026701</v>
      </c>
    </row>
    <row r="20" spans="1:21" ht="12" thickBot="1" x14ac:dyDescent="0.2">
      <c r="A20" s="49"/>
      <c r="B20" s="51" t="s">
        <v>18</v>
      </c>
      <c r="C20" s="52"/>
      <c r="D20" s="66">
        <v>929822.01359999995</v>
      </c>
      <c r="E20" s="66">
        <v>1440945</v>
      </c>
      <c r="F20" s="67">
        <v>64.528626255686405</v>
      </c>
      <c r="G20" s="66">
        <v>705570.30870000005</v>
      </c>
      <c r="H20" s="67">
        <v>31.783041623899901</v>
      </c>
      <c r="I20" s="66">
        <v>72079.797399999996</v>
      </c>
      <c r="J20" s="67">
        <v>7.7519994521239601</v>
      </c>
      <c r="K20" s="66">
        <v>43659.243799999997</v>
      </c>
      <c r="L20" s="67">
        <v>6.1877949315131104</v>
      </c>
      <c r="M20" s="67">
        <v>0.65096302927720395</v>
      </c>
      <c r="N20" s="66">
        <v>14983191.2311</v>
      </c>
      <c r="O20" s="66">
        <v>227728944.9738</v>
      </c>
      <c r="P20" s="66">
        <v>44857</v>
      </c>
      <c r="Q20" s="66">
        <v>41950</v>
      </c>
      <c r="R20" s="67">
        <v>6.9296781883194196</v>
      </c>
      <c r="S20" s="66">
        <v>20.7285822413447</v>
      </c>
      <c r="T20" s="66">
        <v>21.727478619785501</v>
      </c>
      <c r="U20" s="68">
        <v>-4.8189324615186004</v>
      </c>
    </row>
    <row r="21" spans="1:21" ht="12" thickBot="1" x14ac:dyDescent="0.2">
      <c r="A21" s="49"/>
      <c r="B21" s="51" t="s">
        <v>19</v>
      </c>
      <c r="C21" s="52"/>
      <c r="D21" s="66">
        <v>375814.37270000001</v>
      </c>
      <c r="E21" s="66">
        <v>405910</v>
      </c>
      <c r="F21" s="67">
        <v>92.585640338991396</v>
      </c>
      <c r="G21" s="66">
        <v>335799.7647</v>
      </c>
      <c r="H21" s="67">
        <v>11.916210851353201</v>
      </c>
      <c r="I21" s="66">
        <v>33390.523699999998</v>
      </c>
      <c r="J21" s="67">
        <v>8.8848447865655604</v>
      </c>
      <c r="K21" s="66">
        <v>26064.302899999999</v>
      </c>
      <c r="L21" s="67">
        <v>7.7618585954893602</v>
      </c>
      <c r="M21" s="67">
        <v>0.28108255295022699</v>
      </c>
      <c r="N21" s="66">
        <v>5751063.0876000002</v>
      </c>
      <c r="O21" s="66">
        <v>91123550.366799995</v>
      </c>
      <c r="P21" s="66">
        <v>34868</v>
      </c>
      <c r="Q21" s="66">
        <v>33508</v>
      </c>
      <c r="R21" s="67">
        <v>4.0587322430464301</v>
      </c>
      <c r="S21" s="66">
        <v>10.7782027274292</v>
      </c>
      <c r="T21" s="66">
        <v>10.72796985496</v>
      </c>
      <c r="U21" s="68">
        <v>0.46605982221241998</v>
      </c>
    </row>
    <row r="22" spans="1:21" ht="12" thickBot="1" x14ac:dyDescent="0.2">
      <c r="A22" s="49"/>
      <c r="B22" s="51" t="s">
        <v>20</v>
      </c>
      <c r="C22" s="52"/>
      <c r="D22" s="66">
        <v>1231650.6831</v>
      </c>
      <c r="E22" s="66">
        <v>1321758</v>
      </c>
      <c r="F22" s="67">
        <v>93.182767427925498</v>
      </c>
      <c r="G22" s="66">
        <v>1109123.6188999999</v>
      </c>
      <c r="H22" s="67">
        <v>11.0471963730715</v>
      </c>
      <c r="I22" s="66">
        <v>145273.0631</v>
      </c>
      <c r="J22" s="67">
        <v>11.7949890414022</v>
      </c>
      <c r="K22" s="66">
        <v>136536.2164</v>
      </c>
      <c r="L22" s="67">
        <v>12.3102794019852</v>
      </c>
      <c r="M22" s="67">
        <v>6.3989225206038003E-2</v>
      </c>
      <c r="N22" s="66">
        <v>20829052.726199999</v>
      </c>
      <c r="O22" s="66">
        <v>275602191.76050001</v>
      </c>
      <c r="P22" s="66">
        <v>75218</v>
      </c>
      <c r="Q22" s="66">
        <v>77056</v>
      </c>
      <c r="R22" s="67">
        <v>-2.3852782392026599</v>
      </c>
      <c r="S22" s="66">
        <v>16.3744141442208</v>
      </c>
      <c r="T22" s="66">
        <v>16.115942417203101</v>
      </c>
      <c r="U22" s="68">
        <v>1.5785097698225099</v>
      </c>
    </row>
    <row r="23" spans="1:21" ht="12" thickBot="1" x14ac:dyDescent="0.2">
      <c r="A23" s="49"/>
      <c r="B23" s="51" t="s">
        <v>21</v>
      </c>
      <c r="C23" s="52"/>
      <c r="D23" s="66">
        <v>2726441.5917000002</v>
      </c>
      <c r="E23" s="66">
        <v>2835094</v>
      </c>
      <c r="F23" s="67">
        <v>96.167590623097496</v>
      </c>
      <c r="G23" s="66">
        <v>2316519.5507</v>
      </c>
      <c r="H23" s="67">
        <v>17.695600318854702</v>
      </c>
      <c r="I23" s="66">
        <v>233692.08900000001</v>
      </c>
      <c r="J23" s="67">
        <v>8.5713220379053698</v>
      </c>
      <c r="K23" s="66">
        <v>190512.4914</v>
      </c>
      <c r="L23" s="67">
        <v>8.2240830362269701</v>
      </c>
      <c r="M23" s="67">
        <v>0.226649692535594</v>
      </c>
      <c r="N23" s="66">
        <v>45599072.9991</v>
      </c>
      <c r="O23" s="66">
        <v>570290055.84609997</v>
      </c>
      <c r="P23" s="66">
        <v>91743</v>
      </c>
      <c r="Q23" s="66">
        <v>89755</v>
      </c>
      <c r="R23" s="67">
        <v>2.2149183889477002</v>
      </c>
      <c r="S23" s="66">
        <v>29.718251983257598</v>
      </c>
      <c r="T23" s="66">
        <v>29.427938462481201</v>
      </c>
      <c r="U23" s="68">
        <v>0.976886261479748</v>
      </c>
    </row>
    <row r="24" spans="1:21" ht="12" thickBot="1" x14ac:dyDescent="0.2">
      <c r="A24" s="49"/>
      <c r="B24" s="51" t="s">
        <v>22</v>
      </c>
      <c r="C24" s="52"/>
      <c r="D24" s="66">
        <v>279101.9718</v>
      </c>
      <c r="E24" s="66">
        <v>352243</v>
      </c>
      <c r="F24" s="67">
        <v>79.235633298603503</v>
      </c>
      <c r="G24" s="66">
        <v>295353.10129999998</v>
      </c>
      <c r="H24" s="67">
        <v>-5.5022714941778199</v>
      </c>
      <c r="I24" s="66">
        <v>54768.145499999999</v>
      </c>
      <c r="J24" s="67">
        <v>19.622987665327599</v>
      </c>
      <c r="K24" s="66">
        <v>48120.969799999999</v>
      </c>
      <c r="L24" s="67">
        <v>16.292691557391802</v>
      </c>
      <c r="M24" s="67">
        <v>0.13813469943824799</v>
      </c>
      <c r="N24" s="66">
        <v>4699194.0599999996</v>
      </c>
      <c r="O24" s="66">
        <v>62629592.284100004</v>
      </c>
      <c r="P24" s="66">
        <v>29380</v>
      </c>
      <c r="Q24" s="66">
        <v>30520</v>
      </c>
      <c r="R24" s="67">
        <v>-3.7352555701179599</v>
      </c>
      <c r="S24" s="66">
        <v>9.4997267460857699</v>
      </c>
      <c r="T24" s="66">
        <v>9.7272772280471802</v>
      </c>
      <c r="U24" s="68">
        <v>-2.3953371296197301</v>
      </c>
    </row>
    <row r="25" spans="1:21" ht="12" thickBot="1" x14ac:dyDescent="0.2">
      <c r="A25" s="49"/>
      <c r="B25" s="51" t="s">
        <v>23</v>
      </c>
      <c r="C25" s="52"/>
      <c r="D25" s="66">
        <v>227881.1937</v>
      </c>
      <c r="E25" s="66">
        <v>235366</v>
      </c>
      <c r="F25" s="67">
        <v>96.819928834241097</v>
      </c>
      <c r="G25" s="66">
        <v>182061.3027</v>
      </c>
      <c r="H25" s="67">
        <v>25.167287238135302</v>
      </c>
      <c r="I25" s="66">
        <v>20056.6944</v>
      </c>
      <c r="J25" s="67">
        <v>8.8013820159307006</v>
      </c>
      <c r="K25" s="66">
        <v>21138.545300000002</v>
      </c>
      <c r="L25" s="67">
        <v>11.610674529134901</v>
      </c>
      <c r="M25" s="67">
        <v>-5.1179061030278E-2</v>
      </c>
      <c r="N25" s="66">
        <v>3837112.3605</v>
      </c>
      <c r="O25" s="66">
        <v>60862997.694300003</v>
      </c>
      <c r="P25" s="66">
        <v>19191</v>
      </c>
      <c r="Q25" s="66">
        <v>18808</v>
      </c>
      <c r="R25" s="67">
        <v>2.03636750319014</v>
      </c>
      <c r="S25" s="66">
        <v>11.874378286696899</v>
      </c>
      <c r="T25" s="66">
        <v>12.2302343736708</v>
      </c>
      <c r="U25" s="68">
        <v>-2.9968397366333099</v>
      </c>
    </row>
    <row r="26" spans="1:21" ht="12" thickBot="1" x14ac:dyDescent="0.2">
      <c r="A26" s="49"/>
      <c r="B26" s="51" t="s">
        <v>24</v>
      </c>
      <c r="C26" s="52"/>
      <c r="D26" s="66">
        <v>582333.79299999995</v>
      </c>
      <c r="E26" s="66">
        <v>572362</v>
      </c>
      <c r="F26" s="67">
        <v>101.742217862122</v>
      </c>
      <c r="G26" s="66">
        <v>508912.44469999999</v>
      </c>
      <c r="H26" s="67">
        <v>14.427108054565499</v>
      </c>
      <c r="I26" s="66">
        <v>116550.8705</v>
      </c>
      <c r="J26" s="67">
        <v>20.014443932502498</v>
      </c>
      <c r="K26" s="66">
        <v>110966.5052</v>
      </c>
      <c r="L26" s="67">
        <v>21.8046358181345</v>
      </c>
      <c r="M26" s="67">
        <v>5.0324783049940001E-2</v>
      </c>
      <c r="N26" s="66">
        <v>9808418.5219999999</v>
      </c>
      <c r="O26" s="66">
        <v>129778668.23379999</v>
      </c>
      <c r="P26" s="66">
        <v>44816</v>
      </c>
      <c r="Q26" s="66">
        <v>43750</v>
      </c>
      <c r="R26" s="67">
        <v>2.4365714285714302</v>
      </c>
      <c r="S26" s="66">
        <v>12.993881493216699</v>
      </c>
      <c r="T26" s="66">
        <v>13.7812026674286</v>
      </c>
      <c r="U26" s="68">
        <v>-6.05916849882672</v>
      </c>
    </row>
    <row r="27" spans="1:21" ht="12" thickBot="1" x14ac:dyDescent="0.2">
      <c r="A27" s="49"/>
      <c r="B27" s="51" t="s">
        <v>25</v>
      </c>
      <c r="C27" s="52"/>
      <c r="D27" s="66">
        <v>280494.0773</v>
      </c>
      <c r="E27" s="66">
        <v>273194</v>
      </c>
      <c r="F27" s="67">
        <v>102.672122118348</v>
      </c>
      <c r="G27" s="66">
        <v>226421.7107</v>
      </c>
      <c r="H27" s="67">
        <v>23.8812640505326</v>
      </c>
      <c r="I27" s="66">
        <v>90139.133700000006</v>
      </c>
      <c r="J27" s="67">
        <v>32.135842071129503</v>
      </c>
      <c r="K27" s="66">
        <v>63572.416700000002</v>
      </c>
      <c r="L27" s="67">
        <v>28.0769969025766</v>
      </c>
      <c r="M27" s="67">
        <v>0.417896917862492</v>
      </c>
      <c r="N27" s="66">
        <v>4321402.9746000003</v>
      </c>
      <c r="O27" s="66">
        <v>54878118.988399997</v>
      </c>
      <c r="P27" s="66">
        <v>38248</v>
      </c>
      <c r="Q27" s="66">
        <v>40275</v>
      </c>
      <c r="R27" s="67">
        <v>-5.0328988206083203</v>
      </c>
      <c r="S27" s="66">
        <v>7.33356194572265</v>
      </c>
      <c r="T27" s="66">
        <v>7.4480339242706401</v>
      </c>
      <c r="U27" s="68">
        <v>-1.56093286448277</v>
      </c>
    </row>
    <row r="28" spans="1:21" ht="12" thickBot="1" x14ac:dyDescent="0.2">
      <c r="A28" s="49"/>
      <c r="B28" s="51" t="s">
        <v>26</v>
      </c>
      <c r="C28" s="52"/>
      <c r="D28" s="66">
        <v>802970.70279999997</v>
      </c>
      <c r="E28" s="66">
        <v>952962</v>
      </c>
      <c r="F28" s="67">
        <v>84.2605164529121</v>
      </c>
      <c r="G28" s="66">
        <v>721490.89080000005</v>
      </c>
      <c r="H28" s="67">
        <v>11.2932558177767</v>
      </c>
      <c r="I28" s="66">
        <v>60643.944300000003</v>
      </c>
      <c r="J28" s="67">
        <v>7.5524479396983599</v>
      </c>
      <c r="K28" s="66">
        <v>48465.647499999999</v>
      </c>
      <c r="L28" s="67">
        <v>6.7174302708465996</v>
      </c>
      <c r="M28" s="67">
        <v>0.25127688224943201</v>
      </c>
      <c r="N28" s="66">
        <v>12933212.811000001</v>
      </c>
      <c r="O28" s="66">
        <v>184633342.00650001</v>
      </c>
      <c r="P28" s="66">
        <v>47024</v>
      </c>
      <c r="Q28" s="66">
        <v>47273</v>
      </c>
      <c r="R28" s="67">
        <v>-0.52672773041694299</v>
      </c>
      <c r="S28" s="66">
        <v>17.0757634994896</v>
      </c>
      <c r="T28" s="66">
        <v>17.376437382861301</v>
      </c>
      <c r="U28" s="68">
        <v>-1.76082248609625</v>
      </c>
    </row>
    <row r="29" spans="1:21" ht="12" thickBot="1" x14ac:dyDescent="0.2">
      <c r="A29" s="49"/>
      <c r="B29" s="51" t="s">
        <v>27</v>
      </c>
      <c r="C29" s="52"/>
      <c r="D29" s="66">
        <v>478625.26980000001</v>
      </c>
      <c r="E29" s="66">
        <v>588900</v>
      </c>
      <c r="F29" s="67">
        <v>81.274455731024005</v>
      </c>
      <c r="G29" s="66">
        <v>511513.91499999998</v>
      </c>
      <c r="H29" s="67">
        <v>-6.4296677442294001</v>
      </c>
      <c r="I29" s="66">
        <v>78996.971900000004</v>
      </c>
      <c r="J29" s="67">
        <v>16.504973072777801</v>
      </c>
      <c r="K29" s="66">
        <v>74171.857799999998</v>
      </c>
      <c r="L29" s="67">
        <v>14.5004574899981</v>
      </c>
      <c r="M29" s="67">
        <v>6.5053164948498998E-2</v>
      </c>
      <c r="N29" s="66">
        <v>7797955.3221000005</v>
      </c>
      <c r="O29" s="66">
        <v>131897778.1867</v>
      </c>
      <c r="P29" s="66">
        <v>87399</v>
      </c>
      <c r="Q29" s="66">
        <v>86811</v>
      </c>
      <c r="R29" s="67">
        <v>0.67733351764176497</v>
      </c>
      <c r="S29" s="66">
        <v>5.4763243263652903</v>
      </c>
      <c r="T29" s="66">
        <v>6.5300496642130597</v>
      </c>
      <c r="U29" s="68">
        <v>-19.241470648016598</v>
      </c>
    </row>
    <row r="30" spans="1:21" ht="12" thickBot="1" x14ac:dyDescent="0.2">
      <c r="A30" s="49"/>
      <c r="B30" s="51" t="s">
        <v>28</v>
      </c>
      <c r="C30" s="52"/>
      <c r="D30" s="66">
        <v>996054.50589999999</v>
      </c>
      <c r="E30" s="66">
        <v>1188548</v>
      </c>
      <c r="F30" s="67">
        <v>83.804314667981401</v>
      </c>
      <c r="G30" s="66">
        <v>957270.56299999997</v>
      </c>
      <c r="H30" s="67">
        <v>4.0515131666072097</v>
      </c>
      <c r="I30" s="66">
        <v>143870.52660000001</v>
      </c>
      <c r="J30" s="67">
        <v>14.444041540678899</v>
      </c>
      <c r="K30" s="66">
        <v>159402.23209999999</v>
      </c>
      <c r="L30" s="67">
        <v>16.651742805132098</v>
      </c>
      <c r="M30" s="67">
        <v>-9.7437189526030005E-2</v>
      </c>
      <c r="N30" s="66">
        <v>17865614.325399999</v>
      </c>
      <c r="O30" s="66">
        <v>242529004.87470001</v>
      </c>
      <c r="P30" s="66">
        <v>64162</v>
      </c>
      <c r="Q30" s="66">
        <v>60883</v>
      </c>
      <c r="R30" s="67">
        <v>5.3857398617019401</v>
      </c>
      <c r="S30" s="66">
        <v>15.524056386958</v>
      </c>
      <c r="T30" s="66">
        <v>15.263772588407299</v>
      </c>
      <c r="U30" s="68">
        <v>1.67664811350084</v>
      </c>
    </row>
    <row r="31" spans="1:21" ht="12" thickBot="1" x14ac:dyDescent="0.2">
      <c r="A31" s="49"/>
      <c r="B31" s="51" t="s">
        <v>29</v>
      </c>
      <c r="C31" s="52"/>
      <c r="D31" s="66">
        <v>745753.93409999995</v>
      </c>
      <c r="E31" s="66">
        <v>1109524</v>
      </c>
      <c r="F31" s="67">
        <v>67.213862349980701</v>
      </c>
      <c r="G31" s="66">
        <v>737170.83849999995</v>
      </c>
      <c r="H31" s="67">
        <v>1.16432923709582</v>
      </c>
      <c r="I31" s="66">
        <v>22571.452099999999</v>
      </c>
      <c r="J31" s="67">
        <v>3.0266621559616702</v>
      </c>
      <c r="K31" s="66">
        <v>16965.056199999999</v>
      </c>
      <c r="L31" s="67">
        <v>2.3013737540840098</v>
      </c>
      <c r="M31" s="67">
        <v>0.330467275434077</v>
      </c>
      <c r="N31" s="66">
        <v>11412902.9924</v>
      </c>
      <c r="O31" s="66">
        <v>208869835.5194</v>
      </c>
      <c r="P31" s="66">
        <v>29362</v>
      </c>
      <c r="Q31" s="66">
        <v>29190</v>
      </c>
      <c r="R31" s="67">
        <v>0.58924289140116504</v>
      </c>
      <c r="S31" s="66">
        <v>25.398608204481999</v>
      </c>
      <c r="T31" s="66">
        <v>27.056710496745499</v>
      </c>
      <c r="U31" s="68">
        <v>-6.5283195004790899</v>
      </c>
    </row>
    <row r="32" spans="1:21" ht="12" thickBot="1" x14ac:dyDescent="0.2">
      <c r="A32" s="49"/>
      <c r="B32" s="51" t="s">
        <v>30</v>
      </c>
      <c r="C32" s="52"/>
      <c r="D32" s="66">
        <v>134298.1845</v>
      </c>
      <c r="E32" s="66">
        <v>155092</v>
      </c>
      <c r="F32" s="67">
        <v>86.592593106027394</v>
      </c>
      <c r="G32" s="66">
        <v>124762.6465</v>
      </c>
      <c r="H32" s="67">
        <v>7.6429430342358096</v>
      </c>
      <c r="I32" s="66">
        <v>35059.293400000002</v>
      </c>
      <c r="J32" s="67">
        <v>26.1055601983957</v>
      </c>
      <c r="K32" s="66">
        <v>31097.469300000001</v>
      </c>
      <c r="L32" s="67">
        <v>24.9253043057242</v>
      </c>
      <c r="M32" s="67">
        <v>0.127400209379739</v>
      </c>
      <c r="N32" s="66">
        <v>2194517.7154999999</v>
      </c>
      <c r="O32" s="66">
        <v>32123627.762400001</v>
      </c>
      <c r="P32" s="66">
        <v>28369</v>
      </c>
      <c r="Q32" s="66">
        <v>30467</v>
      </c>
      <c r="R32" s="67">
        <v>-6.8861391013227404</v>
      </c>
      <c r="S32" s="66">
        <v>4.7339766822940499</v>
      </c>
      <c r="T32" s="66">
        <v>4.8091014573144699</v>
      </c>
      <c r="U32" s="68">
        <v>-1.5869274409694101</v>
      </c>
    </row>
    <row r="33" spans="1:21" ht="12" thickBot="1" x14ac:dyDescent="0.2">
      <c r="A33" s="49"/>
      <c r="B33" s="51" t="s">
        <v>31</v>
      </c>
      <c r="C33" s="52"/>
      <c r="D33" s="69"/>
      <c r="E33" s="69"/>
      <c r="F33" s="69"/>
      <c r="G33" s="66">
        <v>102.22239999999999</v>
      </c>
      <c r="H33" s="69"/>
      <c r="I33" s="69"/>
      <c r="J33" s="69"/>
      <c r="K33" s="66">
        <v>15.7683</v>
      </c>
      <c r="L33" s="67">
        <v>15.4254840426364</v>
      </c>
      <c r="M33" s="69"/>
      <c r="N33" s="66">
        <v>18.8889</v>
      </c>
      <c r="O33" s="66">
        <v>4853.0364</v>
      </c>
      <c r="P33" s="69"/>
      <c r="Q33" s="69"/>
      <c r="R33" s="69"/>
      <c r="S33" s="69"/>
      <c r="T33" s="69"/>
      <c r="U33" s="70"/>
    </row>
    <row r="34" spans="1:21" ht="12" thickBot="1" x14ac:dyDescent="0.2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1</v>
      </c>
      <c r="O34" s="66">
        <v>10</v>
      </c>
      <c r="P34" s="69"/>
      <c r="Q34" s="69"/>
      <c r="R34" s="69"/>
      <c r="S34" s="69"/>
      <c r="T34" s="69"/>
      <c r="U34" s="70"/>
    </row>
    <row r="35" spans="1:21" ht="12" thickBot="1" x14ac:dyDescent="0.2">
      <c r="A35" s="49"/>
      <c r="B35" s="51" t="s">
        <v>32</v>
      </c>
      <c r="C35" s="52"/>
      <c r="D35" s="66">
        <v>161026.63810000001</v>
      </c>
      <c r="E35" s="66">
        <v>110824</v>
      </c>
      <c r="F35" s="67">
        <v>145.299428011983</v>
      </c>
      <c r="G35" s="66">
        <v>105776.6539</v>
      </c>
      <c r="H35" s="67">
        <v>52.232682886937098</v>
      </c>
      <c r="I35" s="66">
        <v>18841.4087</v>
      </c>
      <c r="J35" s="67">
        <v>11.700802377988699</v>
      </c>
      <c r="K35" s="66">
        <v>15446.864</v>
      </c>
      <c r="L35" s="67">
        <v>14.6032828894392</v>
      </c>
      <c r="M35" s="67">
        <v>0.21975623660569499</v>
      </c>
      <c r="N35" s="66">
        <v>2513944.5803999999</v>
      </c>
      <c r="O35" s="66">
        <v>33719713.563100003</v>
      </c>
      <c r="P35" s="66">
        <v>12611</v>
      </c>
      <c r="Q35" s="66">
        <v>12611</v>
      </c>
      <c r="R35" s="67">
        <v>0</v>
      </c>
      <c r="S35" s="66">
        <v>12.7687445959876</v>
      </c>
      <c r="T35" s="66">
        <v>12.966254555546699</v>
      </c>
      <c r="U35" s="68">
        <v>-1.5468236370016899</v>
      </c>
    </row>
    <row r="36" spans="1:21" ht="12" customHeight="1" thickBot="1" x14ac:dyDescent="0.2">
      <c r="A36" s="49"/>
      <c r="B36" s="51" t="s">
        <v>37</v>
      </c>
      <c r="C36" s="52"/>
      <c r="D36" s="69"/>
      <c r="E36" s="66">
        <v>408866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</row>
    <row r="37" spans="1:21" ht="12" thickBot="1" x14ac:dyDescent="0.2">
      <c r="A37" s="49"/>
      <c r="B37" s="51" t="s">
        <v>38</v>
      </c>
      <c r="C37" s="52"/>
      <c r="D37" s="69"/>
      <c r="E37" s="66">
        <v>600079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</row>
    <row r="38" spans="1:21" ht="12" thickBot="1" x14ac:dyDescent="0.2">
      <c r="A38" s="49"/>
      <c r="B38" s="51" t="s">
        <v>39</v>
      </c>
      <c r="C38" s="52"/>
      <c r="D38" s="69"/>
      <c r="E38" s="66">
        <v>346174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</row>
    <row r="39" spans="1:21" ht="12" customHeight="1" thickBot="1" x14ac:dyDescent="0.2">
      <c r="A39" s="49"/>
      <c r="B39" s="51" t="s">
        <v>33</v>
      </c>
      <c r="C39" s="52"/>
      <c r="D39" s="66">
        <v>227897.00839999999</v>
      </c>
      <c r="E39" s="66">
        <v>322855</v>
      </c>
      <c r="F39" s="67">
        <v>70.588037478124903</v>
      </c>
      <c r="G39" s="66">
        <v>329810.2635</v>
      </c>
      <c r="H39" s="67">
        <v>-30.9005711400488</v>
      </c>
      <c r="I39" s="66">
        <v>12400.608099999999</v>
      </c>
      <c r="J39" s="67">
        <v>5.4413211419759904</v>
      </c>
      <c r="K39" s="66">
        <v>3005.4868999999999</v>
      </c>
      <c r="L39" s="67">
        <v>0.91127755337425997</v>
      </c>
      <c r="M39" s="67">
        <v>3.1259897356398398</v>
      </c>
      <c r="N39" s="66">
        <v>3950055.0589000001</v>
      </c>
      <c r="O39" s="66">
        <v>56688281.774899997</v>
      </c>
      <c r="P39" s="66">
        <v>378</v>
      </c>
      <c r="Q39" s="66">
        <v>395</v>
      </c>
      <c r="R39" s="67">
        <v>-4.3037974683544302</v>
      </c>
      <c r="S39" s="66">
        <v>602.90213862433905</v>
      </c>
      <c r="T39" s="66">
        <v>715.46034987341795</v>
      </c>
      <c r="U39" s="68">
        <v>-18.669399897287999</v>
      </c>
    </row>
    <row r="40" spans="1:21" ht="12" thickBot="1" x14ac:dyDescent="0.2">
      <c r="A40" s="49"/>
      <c r="B40" s="51" t="s">
        <v>34</v>
      </c>
      <c r="C40" s="52"/>
      <c r="D40" s="66">
        <v>401669.69640000002</v>
      </c>
      <c r="E40" s="66">
        <v>367193</v>
      </c>
      <c r="F40" s="67">
        <v>109.389257529419</v>
      </c>
      <c r="G40" s="66">
        <v>428523.23969999998</v>
      </c>
      <c r="H40" s="67">
        <v>-6.2665313831752902</v>
      </c>
      <c r="I40" s="66">
        <v>23883.848900000001</v>
      </c>
      <c r="J40" s="67">
        <v>5.94614159695419</v>
      </c>
      <c r="K40" s="66">
        <v>25368.778900000001</v>
      </c>
      <c r="L40" s="67">
        <v>5.9200473976067496</v>
      </c>
      <c r="M40" s="67">
        <v>-5.8533759384058998E-2</v>
      </c>
      <c r="N40" s="66">
        <v>8816661.2445999999</v>
      </c>
      <c r="O40" s="66">
        <v>111910132.7351</v>
      </c>
      <c r="P40" s="66">
        <v>2096</v>
      </c>
      <c r="Q40" s="66">
        <v>2043</v>
      </c>
      <c r="R40" s="67">
        <v>2.5942241801272701</v>
      </c>
      <c r="S40" s="66">
        <v>191.63630553435101</v>
      </c>
      <c r="T40" s="66">
        <v>197.99144718551199</v>
      </c>
      <c r="U40" s="68">
        <v>-3.3162513926783999</v>
      </c>
    </row>
    <row r="41" spans="1:21" ht="12" thickBot="1" x14ac:dyDescent="0.2">
      <c r="A41" s="49"/>
      <c r="B41" s="51" t="s">
        <v>40</v>
      </c>
      <c r="C41" s="52"/>
      <c r="D41" s="69"/>
      <c r="E41" s="66">
        <v>97754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</row>
    <row r="42" spans="1:21" ht="12" thickBot="1" x14ac:dyDescent="0.2">
      <c r="A42" s="49"/>
      <c r="B42" s="51" t="s">
        <v>41</v>
      </c>
      <c r="C42" s="52"/>
      <c r="D42" s="69"/>
      <c r="E42" s="66">
        <v>59193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</row>
    <row r="43" spans="1:21" ht="12" thickBot="1" x14ac:dyDescent="0.2">
      <c r="A43" s="49"/>
      <c r="B43" s="51" t="s">
        <v>71</v>
      </c>
      <c r="C43" s="5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6">
        <v>170.9402</v>
      </c>
      <c r="P43" s="69"/>
      <c r="Q43" s="69"/>
      <c r="R43" s="69"/>
      <c r="S43" s="69"/>
      <c r="T43" s="69"/>
      <c r="U43" s="70"/>
    </row>
    <row r="44" spans="1:21" ht="12" thickBot="1" x14ac:dyDescent="0.2">
      <c r="A44" s="50"/>
      <c r="B44" s="51" t="s">
        <v>35</v>
      </c>
      <c r="C44" s="52"/>
      <c r="D44" s="71">
        <v>11324.7016</v>
      </c>
      <c r="E44" s="71">
        <v>0</v>
      </c>
      <c r="F44" s="72"/>
      <c r="G44" s="71">
        <v>42092.359299999996</v>
      </c>
      <c r="H44" s="73">
        <v>-73.095588395777995</v>
      </c>
      <c r="I44" s="71">
        <v>1546.6681000000001</v>
      </c>
      <c r="J44" s="73">
        <v>13.657473323623799</v>
      </c>
      <c r="K44" s="71">
        <v>5602.1804000000002</v>
      </c>
      <c r="L44" s="73">
        <v>13.309257293163901</v>
      </c>
      <c r="M44" s="73">
        <v>-0.72391676283755502</v>
      </c>
      <c r="N44" s="71">
        <v>292986.46779999998</v>
      </c>
      <c r="O44" s="71">
        <v>7193877.4084000001</v>
      </c>
      <c r="P44" s="71">
        <v>22</v>
      </c>
      <c r="Q44" s="71">
        <v>26</v>
      </c>
      <c r="R44" s="73">
        <v>-15.384615384615399</v>
      </c>
      <c r="S44" s="71">
        <v>514.75916363636395</v>
      </c>
      <c r="T44" s="71">
        <v>1015.62763846154</v>
      </c>
      <c r="U44" s="74">
        <v>-97.301516943756297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82434</v>
      </c>
      <c r="D2" s="32">
        <v>663219.35159572598</v>
      </c>
      <c r="E2" s="32">
        <v>534540.48910085496</v>
      </c>
      <c r="F2" s="32">
        <v>128678.862494872</v>
      </c>
      <c r="G2" s="32">
        <v>534540.48910085496</v>
      </c>
      <c r="H2" s="32">
        <v>0.19402157398644401</v>
      </c>
    </row>
    <row r="3" spans="1:8" ht="14.25" x14ac:dyDescent="0.2">
      <c r="A3" s="32">
        <v>2</v>
      </c>
      <c r="B3" s="33">
        <v>13</v>
      </c>
      <c r="C3" s="32">
        <v>12727.396000000001</v>
      </c>
      <c r="D3" s="32">
        <v>115453.122558952</v>
      </c>
      <c r="E3" s="32">
        <v>90211.324182028606</v>
      </c>
      <c r="F3" s="32">
        <v>25241.7983769231</v>
      </c>
      <c r="G3" s="32">
        <v>90211.324182028606</v>
      </c>
      <c r="H3" s="32">
        <v>0.21863244421158301</v>
      </c>
    </row>
    <row r="4" spans="1:8" ht="14.25" x14ac:dyDescent="0.2">
      <c r="A4" s="32">
        <v>3</v>
      </c>
      <c r="B4" s="33">
        <v>14</v>
      </c>
      <c r="C4" s="32">
        <v>115042</v>
      </c>
      <c r="D4" s="32">
        <v>185344.845928205</v>
      </c>
      <c r="E4" s="32">
        <v>136637.629711966</v>
      </c>
      <c r="F4" s="32">
        <v>48707.2162162393</v>
      </c>
      <c r="G4" s="32">
        <v>136637.629711966</v>
      </c>
      <c r="H4" s="32">
        <v>0.262792396369665</v>
      </c>
    </row>
    <row r="5" spans="1:8" ht="14.25" x14ac:dyDescent="0.2">
      <c r="A5" s="32">
        <v>4</v>
      </c>
      <c r="B5" s="33">
        <v>15</v>
      </c>
      <c r="C5" s="32">
        <v>4374</v>
      </c>
      <c r="D5" s="32">
        <v>62069.956078632502</v>
      </c>
      <c r="E5" s="32">
        <v>49273.2394444444</v>
      </c>
      <c r="F5" s="32">
        <v>12796.716634188</v>
      </c>
      <c r="G5" s="32">
        <v>49273.2394444444</v>
      </c>
      <c r="H5" s="32">
        <v>0.206166033337879</v>
      </c>
    </row>
    <row r="6" spans="1:8" ht="14.25" x14ac:dyDescent="0.2">
      <c r="A6" s="32">
        <v>5</v>
      </c>
      <c r="B6" s="33">
        <v>16</v>
      </c>
      <c r="C6" s="32">
        <v>2619</v>
      </c>
      <c r="D6" s="32">
        <v>154621.382635043</v>
      </c>
      <c r="E6" s="32">
        <v>122897.818068376</v>
      </c>
      <c r="F6" s="32">
        <v>31723.564566666701</v>
      </c>
      <c r="G6" s="32">
        <v>122897.818068376</v>
      </c>
      <c r="H6" s="32">
        <v>0.20516932410017799</v>
      </c>
    </row>
    <row r="7" spans="1:8" ht="14.25" x14ac:dyDescent="0.2">
      <c r="A7" s="32">
        <v>6</v>
      </c>
      <c r="B7" s="33">
        <v>17</v>
      </c>
      <c r="C7" s="32">
        <v>23567</v>
      </c>
      <c r="D7" s="32">
        <v>346324.41610427399</v>
      </c>
      <c r="E7" s="32">
        <v>266936.18388290599</v>
      </c>
      <c r="F7" s="32">
        <v>79388.232221367507</v>
      </c>
      <c r="G7" s="32">
        <v>266936.18388290599</v>
      </c>
      <c r="H7" s="32">
        <v>0.229230826732889</v>
      </c>
    </row>
    <row r="8" spans="1:8" ht="14.25" x14ac:dyDescent="0.2">
      <c r="A8" s="32">
        <v>7</v>
      </c>
      <c r="B8" s="33">
        <v>18</v>
      </c>
      <c r="C8" s="32">
        <v>46412</v>
      </c>
      <c r="D8" s="32">
        <v>175361.48361367499</v>
      </c>
      <c r="E8" s="32">
        <v>159215.37879230801</v>
      </c>
      <c r="F8" s="32">
        <v>16146.1048213675</v>
      </c>
      <c r="G8" s="32">
        <v>159215.37879230801</v>
      </c>
      <c r="H8" s="32">
        <v>9.2073267679108506E-2</v>
      </c>
    </row>
    <row r="9" spans="1:8" ht="14.25" x14ac:dyDescent="0.2">
      <c r="A9" s="32">
        <v>8</v>
      </c>
      <c r="B9" s="33">
        <v>19</v>
      </c>
      <c r="C9" s="32">
        <v>31583</v>
      </c>
      <c r="D9" s="32">
        <v>132141.21164786301</v>
      </c>
      <c r="E9" s="32">
        <v>107328.41833247901</v>
      </c>
      <c r="F9" s="32">
        <v>24812.793315384599</v>
      </c>
      <c r="G9" s="32">
        <v>107328.41833247901</v>
      </c>
      <c r="H9" s="32">
        <v>0.187774828200509</v>
      </c>
    </row>
    <row r="10" spans="1:8" ht="14.25" x14ac:dyDescent="0.2">
      <c r="A10" s="32">
        <v>9</v>
      </c>
      <c r="B10" s="33">
        <v>21</v>
      </c>
      <c r="C10" s="32">
        <v>272887</v>
      </c>
      <c r="D10" s="32">
        <v>939593.39789999998</v>
      </c>
      <c r="E10" s="32">
        <v>958123.47880000004</v>
      </c>
      <c r="F10" s="32">
        <v>-18530.080900000001</v>
      </c>
      <c r="G10" s="32">
        <v>958123.47880000004</v>
      </c>
      <c r="H10" s="32">
        <v>-1.9721382612324499E-2</v>
      </c>
    </row>
    <row r="11" spans="1:8" ht="14.25" x14ac:dyDescent="0.2">
      <c r="A11" s="32">
        <v>10</v>
      </c>
      <c r="B11" s="33">
        <v>22</v>
      </c>
      <c r="C11" s="32">
        <v>55586</v>
      </c>
      <c r="D11" s="32">
        <v>809949.21727093996</v>
      </c>
      <c r="E11" s="32">
        <v>757912.13381196605</v>
      </c>
      <c r="F11" s="32">
        <v>52037.083458974397</v>
      </c>
      <c r="G11" s="32">
        <v>757912.13381196605</v>
      </c>
      <c r="H11" s="32">
        <v>6.4247340881826098E-2</v>
      </c>
    </row>
    <row r="12" spans="1:8" ht="14.25" x14ac:dyDescent="0.2">
      <c r="A12" s="32">
        <v>11</v>
      </c>
      <c r="B12" s="33">
        <v>23</v>
      </c>
      <c r="C12" s="32">
        <v>305665.56300000002</v>
      </c>
      <c r="D12" s="32">
        <v>1962249.55813419</v>
      </c>
      <c r="E12" s="32">
        <v>1670895.56309231</v>
      </c>
      <c r="F12" s="32">
        <v>291353.99504188</v>
      </c>
      <c r="G12" s="32">
        <v>1670895.56309231</v>
      </c>
      <c r="H12" s="32">
        <v>0.148479582443589</v>
      </c>
    </row>
    <row r="13" spans="1:8" ht="14.25" x14ac:dyDescent="0.2">
      <c r="A13" s="32">
        <v>12</v>
      </c>
      <c r="B13" s="33">
        <v>24</v>
      </c>
      <c r="C13" s="32">
        <v>22706.157999999999</v>
      </c>
      <c r="D13" s="32">
        <v>770544.96718034195</v>
      </c>
      <c r="E13" s="32">
        <v>730829.36804700899</v>
      </c>
      <c r="F13" s="32">
        <v>39715.5991333333</v>
      </c>
      <c r="G13" s="32">
        <v>730829.36804700899</v>
      </c>
      <c r="H13" s="32">
        <v>5.1542221187511998E-2</v>
      </c>
    </row>
    <row r="14" spans="1:8" ht="14.25" x14ac:dyDescent="0.2">
      <c r="A14" s="32">
        <v>13</v>
      </c>
      <c r="B14" s="33">
        <v>25</v>
      </c>
      <c r="C14" s="32">
        <v>93761</v>
      </c>
      <c r="D14" s="32">
        <v>929822.05669999996</v>
      </c>
      <c r="E14" s="32">
        <v>857742.21620000002</v>
      </c>
      <c r="F14" s="32">
        <v>72079.840500000006</v>
      </c>
      <c r="G14" s="32">
        <v>857742.21620000002</v>
      </c>
      <c r="H14" s="32">
        <v>7.7520037280913903E-2</v>
      </c>
    </row>
    <row r="15" spans="1:8" ht="14.25" x14ac:dyDescent="0.2">
      <c r="A15" s="32">
        <v>14</v>
      </c>
      <c r="B15" s="33">
        <v>26</v>
      </c>
      <c r="C15" s="32">
        <v>79431</v>
      </c>
      <c r="D15" s="32">
        <v>375813.98459679302</v>
      </c>
      <c r="E15" s="32">
        <v>342423.84899759502</v>
      </c>
      <c r="F15" s="32">
        <v>33390.135599198198</v>
      </c>
      <c r="G15" s="32">
        <v>342423.84899759502</v>
      </c>
      <c r="H15" s="32">
        <v>8.8847506925592901E-2</v>
      </c>
    </row>
    <row r="16" spans="1:8" ht="14.25" x14ac:dyDescent="0.2">
      <c r="A16" s="32">
        <v>15</v>
      </c>
      <c r="B16" s="33">
        <v>27</v>
      </c>
      <c r="C16" s="32">
        <v>182485.106</v>
      </c>
      <c r="D16" s="32">
        <v>1231650.9619666699</v>
      </c>
      <c r="E16" s="32">
        <v>1086377.6169</v>
      </c>
      <c r="F16" s="32">
        <v>145273.34506666701</v>
      </c>
      <c r="G16" s="32">
        <v>1086377.6169</v>
      </c>
      <c r="H16" s="32">
        <v>0.117950092642073</v>
      </c>
    </row>
    <row r="17" spans="1:8" ht="14.25" x14ac:dyDescent="0.2">
      <c r="A17" s="32">
        <v>16</v>
      </c>
      <c r="B17" s="33">
        <v>29</v>
      </c>
      <c r="C17" s="32">
        <v>219294</v>
      </c>
      <c r="D17" s="32">
        <v>2726442.4247230799</v>
      </c>
      <c r="E17" s="32">
        <v>2492749.5419743601</v>
      </c>
      <c r="F17" s="32">
        <v>233692.882748718</v>
      </c>
      <c r="G17" s="32">
        <v>2492749.5419743601</v>
      </c>
      <c r="H17" s="32">
        <v>8.5713485320510305E-2</v>
      </c>
    </row>
    <row r="18" spans="1:8" ht="14.25" x14ac:dyDescent="0.2">
      <c r="A18" s="32">
        <v>17</v>
      </c>
      <c r="B18" s="33">
        <v>31</v>
      </c>
      <c r="C18" s="32">
        <v>34054.696000000004</v>
      </c>
      <c r="D18" s="32">
        <v>279101.96727488103</v>
      </c>
      <c r="E18" s="32">
        <v>224333.80871308499</v>
      </c>
      <c r="F18" s="32">
        <v>54768.158561795899</v>
      </c>
      <c r="G18" s="32">
        <v>224333.80871308499</v>
      </c>
      <c r="H18" s="32">
        <v>0.19622992663414701</v>
      </c>
    </row>
    <row r="19" spans="1:8" ht="14.25" x14ac:dyDescent="0.2">
      <c r="A19" s="32">
        <v>18</v>
      </c>
      <c r="B19" s="33">
        <v>32</v>
      </c>
      <c r="C19" s="32">
        <v>13892.733</v>
      </c>
      <c r="D19" s="32">
        <v>227881.191808214</v>
      </c>
      <c r="E19" s="32">
        <v>207824.50255763499</v>
      </c>
      <c r="F19" s="32">
        <v>20056.689250578798</v>
      </c>
      <c r="G19" s="32">
        <v>207824.50255763499</v>
      </c>
      <c r="H19" s="32">
        <v>8.8013798293009607E-2</v>
      </c>
    </row>
    <row r="20" spans="1:8" ht="14.25" x14ac:dyDescent="0.2">
      <c r="A20" s="32">
        <v>19</v>
      </c>
      <c r="B20" s="33">
        <v>33</v>
      </c>
      <c r="C20" s="32">
        <v>51976.313000000002</v>
      </c>
      <c r="D20" s="32">
        <v>582333.79880711006</v>
      </c>
      <c r="E20" s="32">
        <v>465782.98569757998</v>
      </c>
      <c r="F20" s="32">
        <v>116550.81310953001</v>
      </c>
      <c r="G20" s="32">
        <v>465782.98569757998</v>
      </c>
      <c r="H20" s="32">
        <v>0.20014433877662699</v>
      </c>
    </row>
    <row r="21" spans="1:8" ht="14.25" x14ac:dyDescent="0.2">
      <c r="A21" s="32">
        <v>20</v>
      </c>
      <c r="B21" s="33">
        <v>34</v>
      </c>
      <c r="C21" s="32">
        <v>48888.161</v>
      </c>
      <c r="D21" s="32">
        <v>280494.027454731</v>
      </c>
      <c r="E21" s="32">
        <v>190354.957922353</v>
      </c>
      <c r="F21" s="32">
        <v>90139.0695323783</v>
      </c>
      <c r="G21" s="32">
        <v>190354.957922353</v>
      </c>
      <c r="H21" s="32">
        <v>0.32135824905193699</v>
      </c>
    </row>
    <row r="22" spans="1:8" ht="14.25" x14ac:dyDescent="0.2">
      <c r="A22" s="32">
        <v>21</v>
      </c>
      <c r="B22" s="33">
        <v>35</v>
      </c>
      <c r="C22" s="32">
        <v>34593.595999999998</v>
      </c>
      <c r="D22" s="32">
        <v>802970.703168142</v>
      </c>
      <c r="E22" s="32">
        <v>742326.74178318598</v>
      </c>
      <c r="F22" s="32">
        <v>60643.961384955801</v>
      </c>
      <c r="G22" s="32">
        <v>742326.74178318598</v>
      </c>
      <c r="H22" s="32">
        <v>7.55245006395419E-2</v>
      </c>
    </row>
    <row r="23" spans="1:8" ht="14.25" x14ac:dyDescent="0.2">
      <c r="A23" s="32">
        <v>22</v>
      </c>
      <c r="B23" s="33">
        <v>36</v>
      </c>
      <c r="C23" s="32">
        <v>108742.829</v>
      </c>
      <c r="D23" s="32">
        <v>478625.269595575</v>
      </c>
      <c r="E23" s="32">
        <v>399628.310786516</v>
      </c>
      <c r="F23" s="32">
        <v>78996.958809059302</v>
      </c>
      <c r="G23" s="32">
        <v>399628.310786516</v>
      </c>
      <c r="H23" s="32">
        <v>0.16504970344714501</v>
      </c>
    </row>
    <row r="24" spans="1:8" ht="14.25" x14ac:dyDescent="0.2">
      <c r="A24" s="32">
        <v>23</v>
      </c>
      <c r="B24" s="33">
        <v>37</v>
      </c>
      <c r="C24" s="32">
        <v>114050.00599999999</v>
      </c>
      <c r="D24" s="32">
        <v>996054.49074513302</v>
      </c>
      <c r="E24" s="32">
        <v>852183.95054842799</v>
      </c>
      <c r="F24" s="32">
        <v>143870.540196705</v>
      </c>
      <c r="G24" s="32">
        <v>852183.95054842799</v>
      </c>
      <c r="H24" s="32">
        <v>0.144440431254998</v>
      </c>
    </row>
    <row r="25" spans="1:8" ht="14.25" x14ac:dyDescent="0.2">
      <c r="A25" s="32">
        <v>24</v>
      </c>
      <c r="B25" s="33">
        <v>38</v>
      </c>
      <c r="C25" s="32">
        <v>160487.69200000001</v>
      </c>
      <c r="D25" s="32">
        <v>745753.95881504402</v>
      </c>
      <c r="E25" s="32">
        <v>723182.42320354003</v>
      </c>
      <c r="F25" s="32">
        <v>22571.535611504401</v>
      </c>
      <c r="G25" s="32">
        <v>723182.42320354003</v>
      </c>
      <c r="H25" s="32">
        <v>3.0266732539199901E-2</v>
      </c>
    </row>
    <row r="26" spans="1:8" ht="14.25" x14ac:dyDescent="0.2">
      <c r="A26" s="32">
        <v>25</v>
      </c>
      <c r="B26" s="33">
        <v>39</v>
      </c>
      <c r="C26" s="32">
        <v>99353.592000000004</v>
      </c>
      <c r="D26" s="32">
        <v>134298.115333447</v>
      </c>
      <c r="E26" s="32">
        <v>99238.878781129504</v>
      </c>
      <c r="F26" s="32">
        <v>35059.236552317299</v>
      </c>
      <c r="G26" s="32">
        <v>99238.878781129504</v>
      </c>
      <c r="H26" s="32">
        <v>0.26105531313875302</v>
      </c>
    </row>
    <row r="27" spans="1:8" ht="14.25" x14ac:dyDescent="0.2">
      <c r="A27" s="32">
        <v>26</v>
      </c>
      <c r="B27" s="33">
        <v>42</v>
      </c>
      <c r="C27" s="32">
        <v>9711.4069999999992</v>
      </c>
      <c r="D27" s="32">
        <v>161026.6378</v>
      </c>
      <c r="E27" s="32">
        <v>142185.24110000001</v>
      </c>
      <c r="F27" s="32">
        <v>18841.396700000001</v>
      </c>
      <c r="G27" s="32">
        <v>142185.24110000001</v>
      </c>
      <c r="H27" s="32">
        <v>0.11700794947604599</v>
      </c>
    </row>
    <row r="28" spans="1:8" ht="14.25" x14ac:dyDescent="0.2">
      <c r="A28" s="32">
        <v>27</v>
      </c>
      <c r="B28" s="33">
        <v>75</v>
      </c>
      <c r="C28" s="32">
        <v>394</v>
      </c>
      <c r="D28" s="32">
        <v>227897.008547009</v>
      </c>
      <c r="E28" s="32">
        <v>215496.39957265</v>
      </c>
      <c r="F28" s="32">
        <v>12400.608974359</v>
      </c>
      <c r="G28" s="32">
        <v>215496.39957265</v>
      </c>
      <c r="H28" s="32">
        <v>5.4413215221300701E-2</v>
      </c>
    </row>
    <row r="29" spans="1:8" ht="14.25" x14ac:dyDescent="0.2">
      <c r="A29" s="32">
        <v>28</v>
      </c>
      <c r="B29" s="33">
        <v>76</v>
      </c>
      <c r="C29" s="32">
        <v>2212</v>
      </c>
      <c r="D29" s="32">
        <v>401669.69016495702</v>
      </c>
      <c r="E29" s="32">
        <v>377785.84886495699</v>
      </c>
      <c r="F29" s="32">
        <v>23883.8413</v>
      </c>
      <c r="G29" s="32">
        <v>377785.84886495699</v>
      </c>
      <c r="H29" s="32">
        <v>5.9461397971530799E-2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11324.7016110733</v>
      </c>
      <c r="E30" s="32">
        <v>9778.0330988578808</v>
      </c>
      <c r="F30" s="32">
        <v>1546.6685122154099</v>
      </c>
      <c r="G30" s="32">
        <v>9778.0330988578808</v>
      </c>
      <c r="H30" s="32">
        <v>0.13657476950236699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2014-07-17T01:36:33Z</dcterms:modified>
</cp:coreProperties>
</file>