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<sst xmlns="http://schemas.openxmlformats.org/spreadsheetml/2006/main" count="116" uniqueCount="73">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</sst>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" sqref="G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16863448.3873</v>
      </c>
      <c r="F3" s="25">
        <f>RA!I7</f>
        <v>1518653.2383999999</v>
      </c>
      <c r="G3" s="16">
        <f>E3-F3</f>
        <v>15344795.1489</v>
      </c>
      <c r="H3" s="27">
        <f>RA!J7</f>
        <v>9.0055912854912297</v>
      </c>
      <c r="I3" s="20">
        <f>SUM(I4:I40)</f>
        <v>16863451.773327615</v>
      </c>
      <c r="J3" s="21">
        <f>SUM(J4:J40)</f>
        <v>15344795.328865465</v>
      </c>
      <c r="K3" s="22">
        <f>E3-I3</f>
        <v>-3.3860276155173779</v>
      </c>
      <c r="L3" s="22">
        <f>G3-J3</f>
        <v>-0.17996546439826488</v>
      </c>
    </row>
    <row r="4" spans="1:12" x14ac:dyDescent="0.15">
      <c r="A4" s="39">
        <f>RA!A8</f>
        <v>41838</v>
      </c>
      <c r="B4" s="12">
        <v>12</v>
      </c>
      <c r="C4" s="36" t="s">
        <v>6</v>
      </c>
      <c r="D4" s="36"/>
      <c r="E4" s="15">
        <f>VLOOKUP(C4,RA!B8:D39,3,0)</f>
        <v>554699.96620000002</v>
      </c>
      <c r="F4" s="25">
        <f>VLOOKUP(C4,RA!B8:I43,8,0)</f>
        <v>122520.07460000001</v>
      </c>
      <c r="G4" s="16">
        <f t="shared" ref="G4:G40" si="0">E4-F4</f>
        <v>432179.89160000003</v>
      </c>
      <c r="H4" s="27">
        <f>RA!J8</f>
        <v>22.087629721582601</v>
      </c>
      <c r="I4" s="20">
        <f>VLOOKUP(B4,RMS!B:D,3,FALSE)</f>
        <v>554700.29404273501</v>
      </c>
      <c r="J4" s="21">
        <f>VLOOKUP(B4,RMS!B:E,4,FALSE)</f>
        <v>432179.89895726502</v>
      </c>
      <c r="K4" s="22">
        <f t="shared" ref="K4:K40" si="1">E4-I4</f>
        <v>-0.32784273498691618</v>
      </c>
      <c r="L4" s="22">
        <f t="shared" ref="L4:L40" si="2">G4-J4</f>
        <v>-7.3572649853304029E-3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95126.419500000004</v>
      </c>
      <c r="F5" s="25">
        <f>VLOOKUP(C5,RA!B9:I44,8,0)</f>
        <v>21180.1044</v>
      </c>
      <c r="G5" s="16">
        <f t="shared" si="0"/>
        <v>73946.315100000007</v>
      </c>
      <c r="H5" s="27">
        <f>RA!J9</f>
        <v>22.265217708525199</v>
      </c>
      <c r="I5" s="20">
        <f>VLOOKUP(B5,RMS!B:D,3,FALSE)</f>
        <v>95126.437934263697</v>
      </c>
      <c r="J5" s="21">
        <f>VLOOKUP(B5,RMS!B:E,4,FALSE)</f>
        <v>73946.313046879994</v>
      </c>
      <c r="K5" s="22">
        <f t="shared" si="1"/>
        <v>-1.8434263693052344E-2</v>
      </c>
      <c r="L5" s="22">
        <f t="shared" si="2"/>
        <v>2.0531200134428218E-3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159863.00210000001</v>
      </c>
      <c r="F6" s="25">
        <f>VLOOKUP(C6,RA!B10:I45,8,0)</f>
        <v>42933.004200000003</v>
      </c>
      <c r="G6" s="16">
        <f t="shared" si="0"/>
        <v>116929.99790000002</v>
      </c>
      <c r="H6" s="27">
        <f>RA!J10</f>
        <v>26.856122827684601</v>
      </c>
      <c r="I6" s="20">
        <f>VLOOKUP(B6,RMS!B:D,3,FALSE)</f>
        <v>159865.00855641</v>
      </c>
      <c r="J6" s="21">
        <f>VLOOKUP(B6,RMS!B:E,4,FALSE)</f>
        <v>116929.997944444</v>
      </c>
      <c r="K6" s="22">
        <f t="shared" si="1"/>
        <v>-2.0064564099884592</v>
      </c>
      <c r="L6" s="22">
        <f t="shared" si="2"/>
        <v>-4.4443979277275503E-5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53201.433799999999</v>
      </c>
      <c r="F7" s="25">
        <f>VLOOKUP(C7,RA!B11:I46,8,0)</f>
        <v>10686.9463</v>
      </c>
      <c r="G7" s="16">
        <f t="shared" si="0"/>
        <v>42514.487500000003</v>
      </c>
      <c r="H7" s="27">
        <f>RA!J11</f>
        <v>20.0877035385464</v>
      </c>
      <c r="I7" s="20">
        <f>VLOOKUP(B7,RMS!B:D,3,FALSE)</f>
        <v>53201.460987179496</v>
      </c>
      <c r="J7" s="21">
        <f>VLOOKUP(B7,RMS!B:E,4,FALSE)</f>
        <v>42514.487694017102</v>
      </c>
      <c r="K7" s="22">
        <f t="shared" si="1"/>
        <v>-2.7187179497559555E-2</v>
      </c>
      <c r="L7" s="22">
        <f t="shared" si="2"/>
        <v>-1.9401709869271144E-4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133890.641</v>
      </c>
      <c r="F8" s="25">
        <f>VLOOKUP(C8,RA!B12:I47,8,0)</f>
        <v>24837.613000000001</v>
      </c>
      <c r="G8" s="16">
        <f t="shared" si="0"/>
        <v>109053.02800000001</v>
      </c>
      <c r="H8" s="27">
        <f>RA!J12</f>
        <v>18.5506715140754</v>
      </c>
      <c r="I8" s="20">
        <f>VLOOKUP(B8,RMS!B:D,3,FALSE)</f>
        <v>133890.647935897</v>
      </c>
      <c r="J8" s="21">
        <f>VLOOKUP(B8,RMS!B:E,4,FALSE)</f>
        <v>109053.025986325</v>
      </c>
      <c r="K8" s="22">
        <f t="shared" si="1"/>
        <v>-6.9358969922177494E-3</v>
      </c>
      <c r="L8" s="22">
        <f t="shared" si="2"/>
        <v>2.0136750099482015E-3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276386.59340000001</v>
      </c>
      <c r="F9" s="25">
        <f>VLOOKUP(C9,RA!B13:I48,8,0)</f>
        <v>72299.436199999996</v>
      </c>
      <c r="G9" s="16">
        <f t="shared" si="0"/>
        <v>204087.15720000002</v>
      </c>
      <c r="H9" s="27">
        <f>RA!J13</f>
        <v>26.158807238296401</v>
      </c>
      <c r="I9" s="20">
        <f>VLOOKUP(B9,RMS!B:D,3,FALSE)</f>
        <v>276386.70538547001</v>
      </c>
      <c r="J9" s="21">
        <f>VLOOKUP(B9,RMS!B:E,4,FALSE)</f>
        <v>204087.156921368</v>
      </c>
      <c r="K9" s="22">
        <f t="shared" si="1"/>
        <v>-0.11198546999366954</v>
      </c>
      <c r="L9" s="22">
        <f t="shared" si="2"/>
        <v>2.7863201103173196E-4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179903.08840000001</v>
      </c>
      <c r="F10" s="25">
        <f>VLOOKUP(C10,RA!B14:I49,8,0)</f>
        <v>8571.3459999999995</v>
      </c>
      <c r="G10" s="16">
        <f t="shared" si="0"/>
        <v>171331.74240000002</v>
      </c>
      <c r="H10" s="27">
        <f>RA!J14</f>
        <v>4.7644240442066801</v>
      </c>
      <c r="I10" s="20">
        <f>VLOOKUP(B10,RMS!B:D,3,FALSE)</f>
        <v>179903.10198119699</v>
      </c>
      <c r="J10" s="21">
        <f>VLOOKUP(B10,RMS!B:E,4,FALSE)</f>
        <v>171331.742107692</v>
      </c>
      <c r="K10" s="22">
        <f t="shared" si="1"/>
        <v>-1.3581196981249377E-2</v>
      </c>
      <c r="L10" s="22">
        <f t="shared" si="2"/>
        <v>2.9230801737867296E-4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122373.4512</v>
      </c>
      <c r="F11" s="25">
        <f>VLOOKUP(C11,RA!B15:I50,8,0)</f>
        <v>22905.376799999998</v>
      </c>
      <c r="G11" s="16">
        <f t="shared" si="0"/>
        <v>99468.074399999998</v>
      </c>
      <c r="H11" s="27">
        <f>RA!J15</f>
        <v>18.717603022051598</v>
      </c>
      <c r="I11" s="20">
        <f>VLOOKUP(B11,RMS!B:D,3,FALSE)</f>
        <v>122373.471428205</v>
      </c>
      <c r="J11" s="21">
        <f>VLOOKUP(B11,RMS!B:E,4,FALSE)</f>
        <v>99468.073879487201</v>
      </c>
      <c r="K11" s="22">
        <f t="shared" si="1"/>
        <v>-2.0228205001330934E-2</v>
      </c>
      <c r="L11" s="22">
        <f t="shared" si="2"/>
        <v>5.2051279635634273E-4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1034492.9112</v>
      </c>
      <c r="F12" s="25">
        <f>VLOOKUP(C12,RA!B16:I51,8,0)</f>
        <v>-55490.195</v>
      </c>
      <c r="G12" s="16">
        <f t="shared" si="0"/>
        <v>1089983.1062</v>
      </c>
      <c r="H12" s="27">
        <f>RA!J16</f>
        <v>-5.3639995401836096</v>
      </c>
      <c r="I12" s="20">
        <f>VLOOKUP(B12,RMS!B:D,3,FALSE)</f>
        <v>1034492.7598999999</v>
      </c>
      <c r="J12" s="21">
        <f>VLOOKUP(B12,RMS!B:E,4,FALSE)</f>
        <v>1089983.1062</v>
      </c>
      <c r="K12" s="22">
        <f t="shared" si="1"/>
        <v>0.15130000002682209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1365056.9859</v>
      </c>
      <c r="F13" s="25">
        <f>VLOOKUP(C13,RA!B17:I52,8,0)</f>
        <v>44338.639000000003</v>
      </c>
      <c r="G13" s="16">
        <f t="shared" si="0"/>
        <v>1320718.3469</v>
      </c>
      <c r="H13" s="27">
        <f>RA!J17</f>
        <v>3.2481163393165602</v>
      </c>
      <c r="I13" s="20">
        <f>VLOOKUP(B13,RMS!B:D,3,FALSE)</f>
        <v>1365057.05703675</v>
      </c>
      <c r="J13" s="21">
        <f>VLOOKUP(B13,RMS!B:E,4,FALSE)</f>
        <v>1320718.34744957</v>
      </c>
      <c r="K13" s="22">
        <f t="shared" si="1"/>
        <v>-7.1136750048026443E-2</v>
      </c>
      <c r="L13" s="22">
        <f t="shared" si="2"/>
        <v>-5.4956995882093906E-4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1704371.5401000001</v>
      </c>
      <c r="F14" s="25">
        <f>VLOOKUP(C14,RA!B18:I53,8,0)</f>
        <v>271868.08519999997</v>
      </c>
      <c r="G14" s="16">
        <f t="shared" si="0"/>
        <v>1432503.4549000002</v>
      </c>
      <c r="H14" s="27">
        <f>RA!J18</f>
        <v>15.9512218318342</v>
      </c>
      <c r="I14" s="20">
        <f>VLOOKUP(B14,RMS!B:D,3,FALSE)</f>
        <v>1704371.78466923</v>
      </c>
      <c r="J14" s="21">
        <f>VLOOKUP(B14,RMS!B:E,4,FALSE)</f>
        <v>1432503.4594153799</v>
      </c>
      <c r="K14" s="22">
        <f t="shared" si="1"/>
        <v>-0.24456922989338636</v>
      </c>
      <c r="L14" s="22">
        <f t="shared" si="2"/>
        <v>-4.5153796672821045E-3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425059.19520000002</v>
      </c>
      <c r="F15" s="25">
        <f>VLOOKUP(C15,RA!B19:I54,8,0)</f>
        <v>44249.842400000001</v>
      </c>
      <c r="G15" s="16">
        <f t="shared" si="0"/>
        <v>380809.35279999999</v>
      </c>
      <c r="H15" s="27">
        <f>RA!J19</f>
        <v>10.410277650664501</v>
      </c>
      <c r="I15" s="20">
        <f>VLOOKUP(B15,RMS!B:D,3,FALSE)</f>
        <v>425059.23515641002</v>
      </c>
      <c r="J15" s="21">
        <f>VLOOKUP(B15,RMS!B:E,4,FALSE)</f>
        <v>380809.35174102598</v>
      </c>
      <c r="K15" s="22">
        <f t="shared" si="1"/>
        <v>-3.9956410008016974E-2</v>
      </c>
      <c r="L15" s="22">
        <f t="shared" si="2"/>
        <v>1.0589740122668445E-3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905691.04579999996</v>
      </c>
      <c r="F16" s="25">
        <f>VLOOKUP(C16,RA!B20:I55,8,0)</f>
        <v>69100.670700000002</v>
      </c>
      <c r="G16" s="16">
        <f t="shared" si="0"/>
        <v>836590.37509999995</v>
      </c>
      <c r="H16" s="27">
        <f>RA!J20</f>
        <v>7.6296073611904998</v>
      </c>
      <c r="I16" s="20">
        <f>VLOOKUP(B16,RMS!B:D,3,FALSE)</f>
        <v>905691.09290000005</v>
      </c>
      <c r="J16" s="21">
        <f>VLOOKUP(B16,RMS!B:E,4,FALSE)</f>
        <v>836590.37509999995</v>
      </c>
      <c r="K16" s="22">
        <f t="shared" si="1"/>
        <v>-4.7100000083446503E-2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359009.64899999998</v>
      </c>
      <c r="F17" s="25">
        <f>VLOOKUP(C17,RA!B21:I56,8,0)</f>
        <v>20492.211500000001</v>
      </c>
      <c r="G17" s="16">
        <f t="shared" si="0"/>
        <v>338517.4375</v>
      </c>
      <c r="H17" s="27">
        <f>RA!J21</f>
        <v>5.7079834921094301</v>
      </c>
      <c r="I17" s="20">
        <f>VLOOKUP(B17,RMS!B:D,3,FALSE)</f>
        <v>359009.42695417901</v>
      </c>
      <c r="J17" s="21">
        <f>VLOOKUP(B17,RMS!B:E,4,FALSE)</f>
        <v>338517.437515634</v>
      </c>
      <c r="K17" s="22">
        <f t="shared" si="1"/>
        <v>0.22204582096310332</v>
      </c>
      <c r="L17" s="22">
        <f t="shared" si="2"/>
        <v>-1.5633995644748211E-5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1129947.767</v>
      </c>
      <c r="F18" s="25">
        <f>VLOOKUP(C18,RA!B22:I57,8,0)</f>
        <v>132448.29240000001</v>
      </c>
      <c r="G18" s="16">
        <f t="shared" si="0"/>
        <v>997499.47459999996</v>
      </c>
      <c r="H18" s="27">
        <f>RA!J22</f>
        <v>11.721629642372701</v>
      </c>
      <c r="I18" s="20">
        <f>VLOOKUP(B18,RMS!B:D,3,FALSE)</f>
        <v>1129948.1453333299</v>
      </c>
      <c r="J18" s="21">
        <f>VLOOKUP(B18,RMS!B:E,4,FALSE)</f>
        <v>997499.47470000002</v>
      </c>
      <c r="K18" s="22">
        <f t="shared" si="1"/>
        <v>-0.3783333299215883</v>
      </c>
      <c r="L18" s="22">
        <f t="shared" si="2"/>
        <v>-1.0000006295740604E-4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2315731.4344000001</v>
      </c>
      <c r="F19" s="25">
        <f>VLOOKUP(C19,RA!B23:I58,8,0)</f>
        <v>187021.34349999999</v>
      </c>
      <c r="G19" s="16">
        <f t="shared" si="0"/>
        <v>2128710.0909000002</v>
      </c>
      <c r="H19" s="27">
        <f>RA!J23</f>
        <v>8.0761240583348002</v>
      </c>
      <c r="I19" s="20">
        <f>VLOOKUP(B19,RMS!B:D,3,FALSE)</f>
        <v>2315732.2264512801</v>
      </c>
      <c r="J19" s="21">
        <f>VLOOKUP(B19,RMS!B:E,4,FALSE)</f>
        <v>2128710.1239111102</v>
      </c>
      <c r="K19" s="22">
        <f t="shared" si="1"/>
        <v>-0.79205127991735935</v>
      </c>
      <c r="L19" s="22">
        <f t="shared" si="2"/>
        <v>-3.3011110033839941E-2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264139.61040000001</v>
      </c>
      <c r="F20" s="25">
        <f>VLOOKUP(C20,RA!B24:I59,8,0)</f>
        <v>45924.520600000003</v>
      </c>
      <c r="G20" s="16">
        <f t="shared" si="0"/>
        <v>218215.08980000002</v>
      </c>
      <c r="H20" s="27">
        <f>RA!J24</f>
        <v>17.386457309622799</v>
      </c>
      <c r="I20" s="20">
        <f>VLOOKUP(B20,RMS!B:D,3,FALSE)</f>
        <v>264139.591334233</v>
      </c>
      <c r="J20" s="21">
        <f>VLOOKUP(B20,RMS!B:E,4,FALSE)</f>
        <v>218215.08741963099</v>
      </c>
      <c r="K20" s="22">
        <f t="shared" si="1"/>
        <v>1.9065767002757639E-2</v>
      </c>
      <c r="L20" s="22">
        <f t="shared" si="2"/>
        <v>2.3803690273780376E-3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252610.6048</v>
      </c>
      <c r="F21" s="25">
        <f>VLOOKUP(C21,RA!B25:I60,8,0)</f>
        <v>15143.974099999999</v>
      </c>
      <c r="G21" s="16">
        <f t="shared" si="0"/>
        <v>237466.63070000001</v>
      </c>
      <c r="H21" s="27">
        <f>RA!J25</f>
        <v>5.9949874677628703</v>
      </c>
      <c r="I21" s="20">
        <f>VLOOKUP(B21,RMS!B:D,3,FALSE)</f>
        <v>252610.610488987</v>
      </c>
      <c r="J21" s="21">
        <f>VLOOKUP(B21,RMS!B:E,4,FALSE)</f>
        <v>237466.628495652</v>
      </c>
      <c r="K21" s="22">
        <f t="shared" si="1"/>
        <v>-5.6889870029408485E-3</v>
      </c>
      <c r="L21" s="22">
        <f t="shared" si="2"/>
        <v>2.2043480130378157E-3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610664.83790000004</v>
      </c>
      <c r="F22" s="25">
        <f>VLOOKUP(C22,RA!B26:I61,8,0)</f>
        <v>110851.7686</v>
      </c>
      <c r="G22" s="16">
        <f t="shared" si="0"/>
        <v>499813.06930000003</v>
      </c>
      <c r="H22" s="27">
        <f>RA!J26</f>
        <v>18.152636556118999</v>
      </c>
      <c r="I22" s="20">
        <f>VLOOKUP(B22,RMS!B:D,3,FALSE)</f>
        <v>610664.81682649604</v>
      </c>
      <c r="J22" s="21">
        <f>VLOOKUP(B22,RMS!B:E,4,FALSE)</f>
        <v>499813.13749064202</v>
      </c>
      <c r="K22" s="22">
        <f t="shared" si="1"/>
        <v>2.1073504001833498E-2</v>
      </c>
      <c r="L22" s="22">
        <f t="shared" si="2"/>
        <v>-6.8190641992259771E-2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239767.35140000001</v>
      </c>
      <c r="F23" s="25">
        <f>VLOOKUP(C23,RA!B27:I62,8,0)</f>
        <v>24079.076400000002</v>
      </c>
      <c r="G23" s="16">
        <f t="shared" si="0"/>
        <v>215688.27500000002</v>
      </c>
      <c r="H23" s="27">
        <f>RA!J27</f>
        <v>10.0426835678012</v>
      </c>
      <c r="I23" s="20">
        <f>VLOOKUP(B23,RMS!B:D,3,FALSE)</f>
        <v>239767.302567862</v>
      </c>
      <c r="J23" s="21">
        <f>VLOOKUP(B23,RMS!B:E,4,FALSE)</f>
        <v>215688.289622282</v>
      </c>
      <c r="K23" s="22">
        <f t="shared" si="1"/>
        <v>4.8832138010766357E-2</v>
      </c>
      <c r="L23" s="22">
        <f t="shared" si="2"/>
        <v>-1.4622281974880025E-2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913949.24890000001</v>
      </c>
      <c r="F24" s="25">
        <f>VLOOKUP(C24,RA!B28:I63,8,0)</f>
        <v>29534.998599999999</v>
      </c>
      <c r="G24" s="16">
        <f t="shared" si="0"/>
        <v>884414.25029999996</v>
      </c>
      <c r="H24" s="27">
        <f>RA!J28</f>
        <v>3.2315797223475302</v>
      </c>
      <c r="I24" s="20">
        <f>VLOOKUP(B24,RMS!B:D,3,FALSE)</f>
        <v>913949.24885575206</v>
      </c>
      <c r="J24" s="21">
        <f>VLOOKUP(B24,RMS!B:E,4,FALSE)</f>
        <v>884414.19718141598</v>
      </c>
      <c r="K24" s="22">
        <f t="shared" si="1"/>
        <v>4.4247950427234173E-5</v>
      </c>
      <c r="L24" s="22">
        <f t="shared" si="2"/>
        <v>5.3118583979085088E-2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521630.09019999998</v>
      </c>
      <c r="F25" s="25">
        <f>VLOOKUP(C25,RA!B29:I64,8,0)</f>
        <v>79370.575899999996</v>
      </c>
      <c r="G25" s="16">
        <f t="shared" si="0"/>
        <v>442259.51429999998</v>
      </c>
      <c r="H25" s="27">
        <f>RA!J29</f>
        <v>15.215873737185699</v>
      </c>
      <c r="I25" s="20">
        <f>VLOOKUP(B25,RMS!B:D,3,FALSE)</f>
        <v>521630.08854070801</v>
      </c>
      <c r="J25" s="21">
        <f>VLOOKUP(B25,RMS!B:E,4,FALSE)</f>
        <v>442259.52708628599</v>
      </c>
      <c r="K25" s="22">
        <f t="shared" si="1"/>
        <v>1.6592919710092247E-3</v>
      </c>
      <c r="L25" s="22">
        <f t="shared" si="2"/>
        <v>-1.278628600994125E-2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1321678.7990000001</v>
      </c>
      <c r="F26" s="25">
        <f>VLOOKUP(C26,RA!B30:I65,8,0)</f>
        <v>110131.8159</v>
      </c>
      <c r="G26" s="16">
        <f t="shared" si="0"/>
        <v>1211546.9831000001</v>
      </c>
      <c r="H26" s="27">
        <f>RA!J30</f>
        <v>8.3327216857323592</v>
      </c>
      <c r="I26" s="20">
        <f>VLOOKUP(B26,RMS!B:D,3,FALSE)</f>
        <v>1321678.7746371699</v>
      </c>
      <c r="J26" s="21">
        <f>VLOOKUP(B26,RMS!B:E,4,FALSE)</f>
        <v>1211547.0066337399</v>
      </c>
      <c r="K26" s="22">
        <f t="shared" si="1"/>
        <v>2.4362830212339759E-2</v>
      </c>
      <c r="L26" s="22">
        <f t="shared" si="2"/>
        <v>-2.3533739848062396E-2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917208.07429999998</v>
      </c>
      <c r="F27" s="25">
        <f>VLOOKUP(C27,RA!B31:I66,8,0)</f>
        <v>-32494.866600000001</v>
      </c>
      <c r="G27" s="16">
        <f t="shared" si="0"/>
        <v>949702.94089999993</v>
      </c>
      <c r="H27" s="27">
        <f>RA!J31</f>
        <v>-3.5428020653655499</v>
      </c>
      <c r="I27" s="20">
        <f>VLOOKUP(B27,RMS!B:D,3,FALSE)</f>
        <v>917207.94387522095</v>
      </c>
      <c r="J27" s="21">
        <f>VLOOKUP(B27,RMS!B:E,4,FALSE)</f>
        <v>949703.01441769896</v>
      </c>
      <c r="K27" s="22">
        <f t="shared" si="1"/>
        <v>0.13042477902490646</v>
      </c>
      <c r="L27" s="22">
        <f t="shared" si="2"/>
        <v>-7.3517699027433991E-2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118561.06050000001</v>
      </c>
      <c r="F28" s="25">
        <f>VLOOKUP(C28,RA!B32:I67,8,0)</f>
        <v>32806.793899999997</v>
      </c>
      <c r="G28" s="16">
        <f t="shared" si="0"/>
        <v>85754.266600000003</v>
      </c>
      <c r="H28" s="27">
        <f>RA!J32</f>
        <v>27.670799975680001</v>
      </c>
      <c r="I28" s="20">
        <f>VLOOKUP(B28,RMS!B:D,3,FALSE)</f>
        <v>118560.96297647701</v>
      </c>
      <c r="J28" s="21">
        <f>VLOOKUP(B28,RMS!B:E,4,FALSE)</f>
        <v>85754.256502310702</v>
      </c>
      <c r="K28" s="22">
        <f t="shared" si="1"/>
        <v>9.7523522999836132E-2</v>
      </c>
      <c r="L28" s="22">
        <f t="shared" si="2"/>
        <v>1.0097689300891943E-2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134044.79920000001</v>
      </c>
      <c r="F31" s="25">
        <f>VLOOKUP(C31,RA!B35:I70,8,0)</f>
        <v>20314.473000000002</v>
      </c>
      <c r="G31" s="16">
        <f t="shared" si="0"/>
        <v>113730.32620000001</v>
      </c>
      <c r="H31" s="27">
        <f>RA!J35</f>
        <v>15.154987825891</v>
      </c>
      <c r="I31" s="20">
        <f>VLOOKUP(B31,RMS!B:D,3,FALSE)</f>
        <v>134044.79889999999</v>
      </c>
      <c r="J31" s="21">
        <f>VLOOKUP(B31,RMS!B:E,4,FALSE)</f>
        <v>113730.34669999999</v>
      </c>
      <c r="K31" s="22">
        <f t="shared" si="1"/>
        <v>3.0000001424923539E-4</v>
      </c>
      <c r="L31" s="22">
        <f t="shared" si="2"/>
        <v>-2.0499999984167516E-2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224051.2831</v>
      </c>
      <c r="F35" s="25">
        <f>VLOOKUP(C35,RA!B8:I74,8,0)</f>
        <v>13064.580099999999</v>
      </c>
      <c r="G35" s="16">
        <f t="shared" si="0"/>
        <v>210986.70300000001</v>
      </c>
      <c r="H35" s="27">
        <f>RA!J39</f>
        <v>5.8310668518550397</v>
      </c>
      <c r="I35" s="20">
        <f>VLOOKUP(B35,RMS!B:D,3,FALSE)</f>
        <v>224051.282051282</v>
      </c>
      <c r="J35" s="21">
        <f>VLOOKUP(B35,RMS!B:E,4,FALSE)</f>
        <v>210986.70085470099</v>
      </c>
      <c r="K35" s="22">
        <f t="shared" si="1"/>
        <v>1.0487179970368743E-3</v>
      </c>
      <c r="L35" s="22">
        <f t="shared" si="2"/>
        <v>2.145299018593505E-3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512620.12640000001</v>
      </c>
      <c r="F36" s="25">
        <f>VLOOKUP(C36,RA!B8:I75,8,0)</f>
        <v>27722.951400000002</v>
      </c>
      <c r="G36" s="16">
        <f t="shared" si="0"/>
        <v>484897.17499999999</v>
      </c>
      <c r="H36" s="27">
        <f>RA!J40</f>
        <v>5.4080887527166004</v>
      </c>
      <c r="I36" s="20">
        <f>VLOOKUP(B36,RMS!B:D,3,FALSE)</f>
        <v>512620.11856923101</v>
      </c>
      <c r="J36" s="21">
        <f>VLOOKUP(B36,RMS!B:E,4,FALSE)</f>
        <v>484897.171802564</v>
      </c>
      <c r="K36" s="22">
        <f t="shared" si="1"/>
        <v>7.83076899824664E-3</v>
      </c>
      <c r="L36" s="22">
        <f t="shared" si="2"/>
        <v>3.1974359881132841E-3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4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17717.377</v>
      </c>
      <c r="F40" s="25">
        <f>VLOOKUP(C40,RA!B8:I78,8,0)</f>
        <v>2239.7853</v>
      </c>
      <c r="G40" s="16">
        <f t="shared" si="0"/>
        <v>15477.591700000001</v>
      </c>
      <c r="H40" s="27">
        <f>RA!J43</f>
        <v>0</v>
      </c>
      <c r="I40" s="20">
        <f>VLOOKUP(B40,RMS!B:D,3,FALSE)</f>
        <v>17717.377051660202</v>
      </c>
      <c r="J40" s="21">
        <f>VLOOKUP(B40,RMS!B:E,4,FALSE)</f>
        <v>15477.5920883443</v>
      </c>
      <c r="K40" s="22">
        <f t="shared" si="1"/>
        <v>-5.1660201279446483E-5</v>
      </c>
      <c r="L40" s="22">
        <f t="shared" si="2"/>
        <v>-3.8834429869893938E-4</v>
      </c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4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4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5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3"/>
      <c r="W4" s="44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5" t="s">
        <v>4</v>
      </c>
      <c r="C6" s="46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7" t="s">
        <v>5</v>
      </c>
      <c r="B7" s="48"/>
      <c r="C7" s="49"/>
      <c r="D7" s="63">
        <v>16863448.3873</v>
      </c>
      <c r="E7" s="63">
        <v>22772481</v>
      </c>
      <c r="F7" s="64">
        <v>74.051871587026497</v>
      </c>
      <c r="G7" s="63">
        <v>15790587.6416</v>
      </c>
      <c r="H7" s="64">
        <v>6.7943053802100399</v>
      </c>
      <c r="I7" s="63">
        <v>1518653.2383999999</v>
      </c>
      <c r="J7" s="64">
        <v>9.0055912854912297</v>
      </c>
      <c r="K7" s="63">
        <v>1371366.0451</v>
      </c>
      <c r="L7" s="64">
        <v>8.6847055741431909</v>
      </c>
      <c r="M7" s="64">
        <v>0.107401808456808</v>
      </c>
      <c r="N7" s="63">
        <v>309125750.02509999</v>
      </c>
      <c r="O7" s="63">
        <v>3991409117.3785</v>
      </c>
      <c r="P7" s="63">
        <v>935251</v>
      </c>
      <c r="Q7" s="63">
        <v>1015775</v>
      </c>
      <c r="R7" s="64">
        <v>-7.9273461150353199</v>
      </c>
      <c r="S7" s="63">
        <v>18.0309332866792</v>
      </c>
      <c r="T7" s="63">
        <v>17.114319576973202</v>
      </c>
      <c r="U7" s="65">
        <v>5.0835622046426403</v>
      </c>
      <c r="V7" s="53"/>
      <c r="W7" s="53"/>
    </row>
    <row r="8" spans="1:23" ht="14.25" thickBot="1" x14ac:dyDescent="0.2">
      <c r="A8" s="50">
        <v>41838</v>
      </c>
      <c r="B8" s="40" t="s">
        <v>6</v>
      </c>
      <c r="C8" s="41"/>
      <c r="D8" s="66">
        <v>554699.96620000002</v>
      </c>
      <c r="E8" s="66">
        <v>645490</v>
      </c>
      <c r="F8" s="67">
        <v>85.934711025732398</v>
      </c>
      <c r="G8" s="66">
        <v>517283.80119999999</v>
      </c>
      <c r="H8" s="67">
        <v>7.2331986644858404</v>
      </c>
      <c r="I8" s="66">
        <v>122520.07460000001</v>
      </c>
      <c r="J8" s="67">
        <v>22.087629721582601</v>
      </c>
      <c r="K8" s="66">
        <v>81643.133900000001</v>
      </c>
      <c r="L8" s="67">
        <v>15.783044763938801</v>
      </c>
      <c r="M8" s="67">
        <v>0.50067824135790495</v>
      </c>
      <c r="N8" s="66">
        <v>12171593.6371</v>
      </c>
      <c r="O8" s="66">
        <v>152756235.62920001</v>
      </c>
      <c r="P8" s="66">
        <v>31018</v>
      </c>
      <c r="Q8" s="66">
        <v>36594</v>
      </c>
      <c r="R8" s="67">
        <v>-15.237470623599499</v>
      </c>
      <c r="S8" s="66">
        <v>17.883163524405202</v>
      </c>
      <c r="T8" s="66">
        <v>17.324290711592099</v>
      </c>
      <c r="U8" s="68">
        <v>3.1251339398111702</v>
      </c>
      <c r="V8" s="53"/>
      <c r="W8" s="53"/>
    </row>
    <row r="9" spans="1:23" ht="12" customHeight="1" thickBot="1" x14ac:dyDescent="0.2">
      <c r="A9" s="51"/>
      <c r="B9" s="40" t="s">
        <v>7</v>
      </c>
      <c r="C9" s="41"/>
      <c r="D9" s="66">
        <v>95126.419500000004</v>
      </c>
      <c r="E9" s="66">
        <v>121986</v>
      </c>
      <c r="F9" s="67">
        <v>77.981423687964195</v>
      </c>
      <c r="G9" s="66">
        <v>99850.175199999998</v>
      </c>
      <c r="H9" s="67">
        <v>-4.7308436770775</v>
      </c>
      <c r="I9" s="66">
        <v>21180.1044</v>
      </c>
      <c r="J9" s="67">
        <v>22.265217708525199</v>
      </c>
      <c r="K9" s="66">
        <v>19499.797900000001</v>
      </c>
      <c r="L9" s="67">
        <v>19.529057270998202</v>
      </c>
      <c r="M9" s="67">
        <v>8.6170457182021001E-2</v>
      </c>
      <c r="N9" s="66">
        <v>2206124.1581000001</v>
      </c>
      <c r="O9" s="66">
        <v>25711567.418499999</v>
      </c>
      <c r="P9" s="66">
        <v>5426</v>
      </c>
      <c r="Q9" s="66">
        <v>6426</v>
      </c>
      <c r="R9" s="67">
        <v>-15.5617802676626</v>
      </c>
      <c r="S9" s="66">
        <v>17.531592241061599</v>
      </c>
      <c r="T9" s="66">
        <v>17.528791160908799</v>
      </c>
      <c r="U9" s="68">
        <v>1.5977328894211999E-2</v>
      </c>
      <c r="V9" s="53"/>
      <c r="W9" s="53"/>
    </row>
    <row r="10" spans="1:23" ht="14.25" thickBot="1" x14ac:dyDescent="0.2">
      <c r="A10" s="51"/>
      <c r="B10" s="40" t="s">
        <v>8</v>
      </c>
      <c r="C10" s="41"/>
      <c r="D10" s="66">
        <v>159863.00210000001</v>
      </c>
      <c r="E10" s="66">
        <v>208768</v>
      </c>
      <c r="F10" s="67">
        <v>76.574476021229302</v>
      </c>
      <c r="G10" s="66">
        <v>148952.15460000001</v>
      </c>
      <c r="H10" s="67">
        <v>7.3250685962215698</v>
      </c>
      <c r="I10" s="66">
        <v>42933.004200000003</v>
      </c>
      <c r="J10" s="67">
        <v>26.856122827684601</v>
      </c>
      <c r="K10" s="66">
        <v>31144.664199999999</v>
      </c>
      <c r="L10" s="67">
        <v>20.909173340685602</v>
      </c>
      <c r="M10" s="67">
        <v>0.37850271636577798</v>
      </c>
      <c r="N10" s="66">
        <v>3426242.7639000001</v>
      </c>
      <c r="O10" s="66">
        <v>39004233.600100003</v>
      </c>
      <c r="P10" s="66">
        <v>85203</v>
      </c>
      <c r="Q10" s="66">
        <v>92140</v>
      </c>
      <c r="R10" s="67">
        <v>-7.5287605817234597</v>
      </c>
      <c r="S10" s="66">
        <v>1.87626025022593</v>
      </c>
      <c r="T10" s="66">
        <v>1.8386582787063199</v>
      </c>
      <c r="U10" s="68">
        <v>2.0040914641285599</v>
      </c>
      <c r="V10" s="53"/>
      <c r="W10" s="53"/>
    </row>
    <row r="11" spans="1:23" ht="14.25" thickBot="1" x14ac:dyDescent="0.2">
      <c r="A11" s="51"/>
      <c r="B11" s="40" t="s">
        <v>9</v>
      </c>
      <c r="C11" s="41"/>
      <c r="D11" s="66">
        <v>53201.433799999999</v>
      </c>
      <c r="E11" s="66">
        <v>52648</v>
      </c>
      <c r="F11" s="67">
        <v>101.051196246771</v>
      </c>
      <c r="G11" s="66">
        <v>42903.628599999996</v>
      </c>
      <c r="H11" s="67">
        <v>24.002177755193401</v>
      </c>
      <c r="I11" s="66">
        <v>10686.9463</v>
      </c>
      <c r="J11" s="67">
        <v>20.0877035385464</v>
      </c>
      <c r="K11" s="66">
        <v>7984.8325999999997</v>
      </c>
      <c r="L11" s="67">
        <v>18.6110892261453</v>
      </c>
      <c r="M11" s="67">
        <v>0.33840580452494401</v>
      </c>
      <c r="N11" s="66">
        <v>1262281.6806000001</v>
      </c>
      <c r="O11" s="66">
        <v>16362817.877499999</v>
      </c>
      <c r="P11" s="66">
        <v>3092</v>
      </c>
      <c r="Q11" s="66">
        <v>3470</v>
      </c>
      <c r="R11" s="67">
        <v>-10.893371757925101</v>
      </c>
      <c r="S11" s="66">
        <v>17.206155821474798</v>
      </c>
      <c r="T11" s="66">
        <v>16.717337723342901</v>
      </c>
      <c r="U11" s="68">
        <v>2.8409489208609102</v>
      </c>
      <c r="V11" s="53"/>
      <c r="W11" s="53"/>
    </row>
    <row r="12" spans="1:23" ht="14.25" thickBot="1" x14ac:dyDescent="0.2">
      <c r="A12" s="51"/>
      <c r="B12" s="40" t="s">
        <v>10</v>
      </c>
      <c r="C12" s="41"/>
      <c r="D12" s="66">
        <v>133890.641</v>
      </c>
      <c r="E12" s="66">
        <v>179391</v>
      </c>
      <c r="F12" s="67">
        <v>74.636208616931697</v>
      </c>
      <c r="G12" s="66">
        <v>144186.61170000001</v>
      </c>
      <c r="H12" s="67">
        <v>-7.1407258819717399</v>
      </c>
      <c r="I12" s="66">
        <v>24837.613000000001</v>
      </c>
      <c r="J12" s="67">
        <v>18.5506715140754</v>
      </c>
      <c r="K12" s="66">
        <v>9396.1579999999994</v>
      </c>
      <c r="L12" s="67">
        <v>6.5166646814268701</v>
      </c>
      <c r="M12" s="67">
        <v>1.6433796664551601</v>
      </c>
      <c r="N12" s="66">
        <v>3631756.5410000002</v>
      </c>
      <c r="O12" s="66">
        <v>48521188.888400003</v>
      </c>
      <c r="P12" s="66">
        <v>1846</v>
      </c>
      <c r="Q12" s="66">
        <v>2068</v>
      </c>
      <c r="R12" s="67">
        <v>-10.735009671179901</v>
      </c>
      <c r="S12" s="66">
        <v>72.530141386782205</v>
      </c>
      <c r="T12" s="66">
        <v>74.954693568665405</v>
      </c>
      <c r="U12" s="68">
        <v>-3.3428201510786</v>
      </c>
      <c r="V12" s="53"/>
      <c r="W12" s="53"/>
    </row>
    <row r="13" spans="1:23" ht="14.25" thickBot="1" x14ac:dyDescent="0.2">
      <c r="A13" s="51"/>
      <c r="B13" s="40" t="s">
        <v>11</v>
      </c>
      <c r="C13" s="41"/>
      <c r="D13" s="66">
        <v>276386.59340000001</v>
      </c>
      <c r="E13" s="66">
        <v>327526</v>
      </c>
      <c r="F13" s="67">
        <v>84.386153587806803</v>
      </c>
      <c r="G13" s="66">
        <v>281203.90279999998</v>
      </c>
      <c r="H13" s="67">
        <v>-1.7131018993809</v>
      </c>
      <c r="I13" s="66">
        <v>72299.436199999996</v>
      </c>
      <c r="J13" s="67">
        <v>26.158807238296401</v>
      </c>
      <c r="K13" s="66">
        <v>47696.138700000003</v>
      </c>
      <c r="L13" s="67">
        <v>16.9614070875548</v>
      </c>
      <c r="M13" s="67">
        <v>0.51583415703208702</v>
      </c>
      <c r="N13" s="66">
        <v>6273965.9040999999</v>
      </c>
      <c r="O13" s="66">
        <v>76803203.009399995</v>
      </c>
      <c r="P13" s="66">
        <v>10686</v>
      </c>
      <c r="Q13" s="66">
        <v>12060</v>
      </c>
      <c r="R13" s="67">
        <v>-11.3930348258707</v>
      </c>
      <c r="S13" s="66">
        <v>25.864363971551601</v>
      </c>
      <c r="T13" s="66">
        <v>24.869302562189102</v>
      </c>
      <c r="U13" s="68">
        <v>3.8472293788356402</v>
      </c>
      <c r="V13" s="53"/>
      <c r="W13" s="53"/>
    </row>
    <row r="14" spans="1:23" ht="14.25" thickBot="1" x14ac:dyDescent="0.2">
      <c r="A14" s="51"/>
      <c r="B14" s="40" t="s">
        <v>12</v>
      </c>
      <c r="C14" s="41"/>
      <c r="D14" s="66">
        <v>179903.08840000001</v>
      </c>
      <c r="E14" s="66">
        <v>174005</v>
      </c>
      <c r="F14" s="67">
        <v>103.389608574466</v>
      </c>
      <c r="G14" s="66">
        <v>143941.4289</v>
      </c>
      <c r="H14" s="67">
        <v>24.983536550122398</v>
      </c>
      <c r="I14" s="66">
        <v>8571.3459999999995</v>
      </c>
      <c r="J14" s="67">
        <v>4.7644240442066801</v>
      </c>
      <c r="K14" s="66">
        <v>8788.9923999999992</v>
      </c>
      <c r="L14" s="67">
        <v>6.1059505016487998</v>
      </c>
      <c r="M14" s="67">
        <v>-2.4763521242776001E-2</v>
      </c>
      <c r="N14" s="66">
        <v>3360247.5427999999</v>
      </c>
      <c r="O14" s="66">
        <v>36131355.744999997</v>
      </c>
      <c r="P14" s="66">
        <v>3738</v>
      </c>
      <c r="Q14" s="66">
        <v>3312</v>
      </c>
      <c r="R14" s="67">
        <v>12.8623188405797</v>
      </c>
      <c r="S14" s="66">
        <v>48.128167041198502</v>
      </c>
      <c r="T14" s="66">
        <v>52.425563405797099</v>
      </c>
      <c r="U14" s="68">
        <v>-8.9290671737404104</v>
      </c>
      <c r="V14" s="53"/>
      <c r="W14" s="53"/>
    </row>
    <row r="15" spans="1:23" ht="14.25" thickBot="1" x14ac:dyDescent="0.2">
      <c r="A15" s="51"/>
      <c r="B15" s="40" t="s">
        <v>13</v>
      </c>
      <c r="C15" s="41"/>
      <c r="D15" s="66">
        <v>122373.4512</v>
      </c>
      <c r="E15" s="66">
        <v>135654</v>
      </c>
      <c r="F15" s="67">
        <v>90.209983634835694</v>
      </c>
      <c r="G15" s="66">
        <v>139625.04670000001</v>
      </c>
      <c r="H15" s="67">
        <v>-12.3556596096021</v>
      </c>
      <c r="I15" s="66">
        <v>22905.376799999998</v>
      </c>
      <c r="J15" s="67">
        <v>18.717603022051598</v>
      </c>
      <c r="K15" s="66">
        <v>8450.8062000000009</v>
      </c>
      <c r="L15" s="67">
        <v>6.0525001779641299</v>
      </c>
      <c r="M15" s="67">
        <v>1.7104368811581501</v>
      </c>
      <c r="N15" s="66">
        <v>2666871.3125</v>
      </c>
      <c r="O15" s="66">
        <v>28488738.6085</v>
      </c>
      <c r="P15" s="66">
        <v>5669</v>
      </c>
      <c r="Q15" s="66">
        <v>6351</v>
      </c>
      <c r="R15" s="67">
        <v>-10.738466383246701</v>
      </c>
      <c r="S15" s="66">
        <v>21.586426389133901</v>
      </c>
      <c r="T15" s="66">
        <v>21.484876775311001</v>
      </c>
      <c r="U15" s="68">
        <v>0.47043272467751002</v>
      </c>
      <c r="V15" s="53"/>
      <c r="W15" s="53"/>
    </row>
    <row r="16" spans="1:23" ht="14.25" thickBot="1" x14ac:dyDescent="0.2">
      <c r="A16" s="51"/>
      <c r="B16" s="40" t="s">
        <v>14</v>
      </c>
      <c r="C16" s="41"/>
      <c r="D16" s="66">
        <v>1034492.9112</v>
      </c>
      <c r="E16" s="66">
        <v>1188684</v>
      </c>
      <c r="F16" s="67">
        <v>87.028420606317596</v>
      </c>
      <c r="G16" s="66">
        <v>949478.8162</v>
      </c>
      <c r="H16" s="67">
        <v>8.9537642704071096</v>
      </c>
      <c r="I16" s="66">
        <v>-55490.195</v>
      </c>
      <c r="J16" s="67">
        <v>-5.3639995401836096</v>
      </c>
      <c r="K16" s="66">
        <v>-11806.049800000001</v>
      </c>
      <c r="L16" s="67">
        <v>-1.2434242448135999</v>
      </c>
      <c r="M16" s="67">
        <v>3.7001491557319999</v>
      </c>
      <c r="N16" s="66">
        <v>18123189.391199999</v>
      </c>
      <c r="O16" s="66">
        <v>205014327.93540001</v>
      </c>
      <c r="P16" s="66">
        <v>61521</v>
      </c>
      <c r="Q16" s="66">
        <v>63633</v>
      </c>
      <c r="R16" s="67">
        <v>-3.3190325774362299</v>
      </c>
      <c r="S16" s="66">
        <v>16.815281143024301</v>
      </c>
      <c r="T16" s="66">
        <v>15.347542287806601</v>
      </c>
      <c r="U16" s="68">
        <v>8.7286013402551301</v>
      </c>
      <c r="V16" s="53"/>
      <c r="W16" s="53"/>
    </row>
    <row r="17" spans="1:21" ht="12" thickBot="1" x14ac:dyDescent="0.2">
      <c r="A17" s="51"/>
      <c r="B17" s="40" t="s">
        <v>15</v>
      </c>
      <c r="C17" s="41"/>
      <c r="D17" s="66">
        <v>1365056.9859</v>
      </c>
      <c r="E17" s="66">
        <v>844635</v>
      </c>
      <c r="F17" s="67">
        <v>161.61501546822001</v>
      </c>
      <c r="G17" s="66">
        <v>641536.4264</v>
      </c>
      <c r="H17" s="67">
        <v>112.77934186216901</v>
      </c>
      <c r="I17" s="66">
        <v>44338.639000000003</v>
      </c>
      <c r="J17" s="67">
        <v>3.2481163393165602</v>
      </c>
      <c r="K17" s="66">
        <v>45496.621599999999</v>
      </c>
      <c r="L17" s="67">
        <v>7.0918220272082699</v>
      </c>
      <c r="M17" s="67">
        <v>-2.5452056862174E-2</v>
      </c>
      <c r="N17" s="66">
        <v>10756051.687100001</v>
      </c>
      <c r="O17" s="66">
        <v>201267492.42840001</v>
      </c>
      <c r="P17" s="66">
        <v>12587</v>
      </c>
      <c r="Q17" s="66">
        <v>12589</v>
      </c>
      <c r="R17" s="67">
        <v>-1.5886885376125998E-2</v>
      </c>
      <c r="S17" s="66">
        <v>108.449748621594</v>
      </c>
      <c r="T17" s="66">
        <v>67.2950477162602</v>
      </c>
      <c r="U17" s="68">
        <v>37.9481754715096</v>
      </c>
    </row>
    <row r="18" spans="1:21" ht="12" thickBot="1" x14ac:dyDescent="0.2">
      <c r="A18" s="51"/>
      <c r="B18" s="40" t="s">
        <v>16</v>
      </c>
      <c r="C18" s="41"/>
      <c r="D18" s="66">
        <v>1704371.5401000001</v>
      </c>
      <c r="E18" s="66">
        <v>2043118</v>
      </c>
      <c r="F18" s="67">
        <v>83.420122582249306</v>
      </c>
      <c r="G18" s="66">
        <v>1622178.0123999999</v>
      </c>
      <c r="H18" s="67">
        <v>5.0668623956007899</v>
      </c>
      <c r="I18" s="66">
        <v>271868.08519999997</v>
      </c>
      <c r="J18" s="67">
        <v>15.9512218318342</v>
      </c>
      <c r="K18" s="66">
        <v>145268.16310000001</v>
      </c>
      <c r="L18" s="67">
        <v>8.9551308173063493</v>
      </c>
      <c r="M18" s="67">
        <v>0.871491174655047</v>
      </c>
      <c r="N18" s="66">
        <v>35766625.115699999</v>
      </c>
      <c r="O18" s="66">
        <v>498271383.88679999</v>
      </c>
      <c r="P18" s="66">
        <v>87520</v>
      </c>
      <c r="Q18" s="66">
        <v>97559</v>
      </c>
      <c r="R18" s="67">
        <v>-10.290183376213401</v>
      </c>
      <c r="S18" s="66">
        <v>19.474080668418601</v>
      </c>
      <c r="T18" s="66">
        <v>19.149376451173101</v>
      </c>
      <c r="U18" s="68">
        <v>1.6673660891838</v>
      </c>
    </row>
    <row r="19" spans="1:21" ht="12" thickBot="1" x14ac:dyDescent="0.2">
      <c r="A19" s="51"/>
      <c r="B19" s="40" t="s">
        <v>17</v>
      </c>
      <c r="C19" s="41"/>
      <c r="D19" s="66">
        <v>425059.19520000002</v>
      </c>
      <c r="E19" s="66">
        <v>667965</v>
      </c>
      <c r="F19" s="67">
        <v>63.634950214457398</v>
      </c>
      <c r="G19" s="66">
        <v>455179.86229999998</v>
      </c>
      <c r="H19" s="67">
        <v>-6.6173110004915001</v>
      </c>
      <c r="I19" s="66">
        <v>44249.842400000001</v>
      </c>
      <c r="J19" s="67">
        <v>10.410277650664501</v>
      </c>
      <c r="K19" s="66">
        <v>35833.869400000003</v>
      </c>
      <c r="L19" s="67">
        <v>7.87246369356793</v>
      </c>
      <c r="M19" s="67">
        <v>0.23486084927239201</v>
      </c>
      <c r="N19" s="66">
        <v>9629262.3954000007</v>
      </c>
      <c r="O19" s="66">
        <v>158366664.8682</v>
      </c>
      <c r="P19" s="66">
        <v>10164</v>
      </c>
      <c r="Q19" s="66">
        <v>11807</v>
      </c>
      <c r="R19" s="67">
        <v>-13.9154738714322</v>
      </c>
      <c r="S19" s="66">
        <v>41.820070365997601</v>
      </c>
      <c r="T19" s="66">
        <v>39.564479817057702</v>
      </c>
      <c r="U19" s="68">
        <v>5.3935599084354804</v>
      </c>
    </row>
    <row r="20" spans="1:21" ht="12" thickBot="1" x14ac:dyDescent="0.2">
      <c r="A20" s="51"/>
      <c r="B20" s="40" t="s">
        <v>18</v>
      </c>
      <c r="C20" s="41"/>
      <c r="D20" s="66">
        <v>905691.04579999996</v>
      </c>
      <c r="E20" s="66">
        <v>1523979</v>
      </c>
      <c r="F20" s="67">
        <v>59.429365220911798</v>
      </c>
      <c r="G20" s="66">
        <v>795057.45779999997</v>
      </c>
      <c r="H20" s="67">
        <v>13.915168886803899</v>
      </c>
      <c r="I20" s="66">
        <v>69100.670700000002</v>
      </c>
      <c r="J20" s="67">
        <v>7.6296073611904998</v>
      </c>
      <c r="K20" s="66">
        <v>23706.198899999999</v>
      </c>
      <c r="L20" s="67">
        <v>2.9816963123139999</v>
      </c>
      <c r="M20" s="67">
        <v>1.91487770736624</v>
      </c>
      <c r="N20" s="66">
        <v>16889165.030200001</v>
      </c>
      <c r="O20" s="66">
        <v>229634918.77289999</v>
      </c>
      <c r="P20" s="66">
        <v>39726</v>
      </c>
      <c r="Q20" s="66">
        <v>46096</v>
      </c>
      <c r="R20" s="67">
        <v>-13.818986463033699</v>
      </c>
      <c r="S20" s="66">
        <v>22.7984454966521</v>
      </c>
      <c r="T20" s="66">
        <v>21.699990309354401</v>
      </c>
      <c r="U20" s="68">
        <v>4.8181144081028702</v>
      </c>
    </row>
    <row r="21" spans="1:21" ht="12" thickBot="1" x14ac:dyDescent="0.2">
      <c r="A21" s="51"/>
      <c r="B21" s="40" t="s">
        <v>19</v>
      </c>
      <c r="C21" s="41"/>
      <c r="D21" s="66">
        <v>359009.64899999998</v>
      </c>
      <c r="E21" s="66">
        <v>533057</v>
      </c>
      <c r="F21" s="67">
        <v>67.349204494078506</v>
      </c>
      <c r="G21" s="66">
        <v>410122.67550000001</v>
      </c>
      <c r="H21" s="67">
        <v>-12.462862834318001</v>
      </c>
      <c r="I21" s="66">
        <v>20492.211500000001</v>
      </c>
      <c r="J21" s="67">
        <v>5.7079834921094301</v>
      </c>
      <c r="K21" s="66">
        <v>7237.3530000000001</v>
      </c>
      <c r="L21" s="67">
        <v>1.7646800414477399</v>
      </c>
      <c r="M21" s="67">
        <v>1.83145115348111</v>
      </c>
      <c r="N21" s="66">
        <v>6511255.3273999998</v>
      </c>
      <c r="O21" s="66">
        <v>91883742.606600001</v>
      </c>
      <c r="P21" s="66">
        <v>33559</v>
      </c>
      <c r="Q21" s="66">
        <v>38484</v>
      </c>
      <c r="R21" s="67">
        <v>-12.797526244673101</v>
      </c>
      <c r="S21" s="66">
        <v>10.697864924461401</v>
      </c>
      <c r="T21" s="66">
        <v>10.4246593597339</v>
      </c>
      <c r="U21" s="68">
        <v>2.55383262601099</v>
      </c>
    </row>
    <row r="22" spans="1:21" ht="12" thickBot="1" x14ac:dyDescent="0.2">
      <c r="A22" s="51"/>
      <c r="B22" s="40" t="s">
        <v>20</v>
      </c>
      <c r="C22" s="41"/>
      <c r="D22" s="66">
        <v>1129947.767</v>
      </c>
      <c r="E22" s="66">
        <v>1381306</v>
      </c>
      <c r="F22" s="67">
        <v>81.802856644364098</v>
      </c>
      <c r="G22" s="66">
        <v>1098551.3994</v>
      </c>
      <c r="H22" s="67">
        <v>2.85797893636546</v>
      </c>
      <c r="I22" s="66">
        <v>132448.29240000001</v>
      </c>
      <c r="J22" s="67">
        <v>11.721629642372701</v>
      </c>
      <c r="K22" s="66">
        <v>131816.1317</v>
      </c>
      <c r="L22" s="67">
        <v>11.9990864125242</v>
      </c>
      <c r="M22" s="67">
        <v>4.7957764489610002E-3</v>
      </c>
      <c r="N22" s="66">
        <v>23189006.2542</v>
      </c>
      <c r="O22" s="66">
        <v>277962145.28850001</v>
      </c>
      <c r="P22" s="66">
        <v>69517</v>
      </c>
      <c r="Q22" s="66">
        <v>76852</v>
      </c>
      <c r="R22" s="67">
        <v>-9.5443189507104602</v>
      </c>
      <c r="S22" s="66">
        <v>16.254265388322299</v>
      </c>
      <c r="T22" s="66">
        <v>16.004863386769401</v>
      </c>
      <c r="U22" s="68">
        <v>1.53437879593186</v>
      </c>
    </row>
    <row r="23" spans="1:21" ht="12" thickBot="1" x14ac:dyDescent="0.2">
      <c r="A23" s="51"/>
      <c r="B23" s="40" t="s">
        <v>21</v>
      </c>
      <c r="C23" s="41"/>
      <c r="D23" s="66">
        <v>2315731.4344000001</v>
      </c>
      <c r="E23" s="66">
        <v>3017986</v>
      </c>
      <c r="F23" s="67">
        <v>76.731019772788898</v>
      </c>
      <c r="G23" s="66">
        <v>2341946.7702000001</v>
      </c>
      <c r="H23" s="67">
        <v>-1.1193822222424501</v>
      </c>
      <c r="I23" s="66">
        <v>187021.34349999999</v>
      </c>
      <c r="J23" s="67">
        <v>8.0761240583348002</v>
      </c>
      <c r="K23" s="66">
        <v>174184.16089999999</v>
      </c>
      <c r="L23" s="67">
        <v>7.43757984239432</v>
      </c>
      <c r="M23" s="67">
        <v>7.3698908865599003E-2</v>
      </c>
      <c r="N23" s="66">
        <v>50608123.417400002</v>
      </c>
      <c r="O23" s="66">
        <v>575299106.26440001</v>
      </c>
      <c r="P23" s="66">
        <v>80720</v>
      </c>
      <c r="Q23" s="66">
        <v>92123</v>
      </c>
      <c r="R23" s="67">
        <v>-12.378016347709</v>
      </c>
      <c r="S23" s="66">
        <v>28.688446907829501</v>
      </c>
      <c r="T23" s="66">
        <v>29.236118926869501</v>
      </c>
      <c r="U23" s="68">
        <v>-1.90903334990401</v>
      </c>
    </row>
    <row r="24" spans="1:21" ht="12" thickBot="1" x14ac:dyDescent="0.2">
      <c r="A24" s="51"/>
      <c r="B24" s="40" t="s">
        <v>22</v>
      </c>
      <c r="C24" s="41"/>
      <c r="D24" s="66">
        <v>264139.61040000001</v>
      </c>
      <c r="E24" s="66">
        <v>366690</v>
      </c>
      <c r="F24" s="67">
        <v>72.033491614170003</v>
      </c>
      <c r="G24" s="66">
        <v>300307.7267</v>
      </c>
      <c r="H24" s="67">
        <v>-12.0436848886446</v>
      </c>
      <c r="I24" s="66">
        <v>45924.520600000003</v>
      </c>
      <c r="J24" s="67">
        <v>17.386457309622799</v>
      </c>
      <c r="K24" s="66">
        <v>47021.419300000001</v>
      </c>
      <c r="L24" s="67">
        <v>15.657745412249501</v>
      </c>
      <c r="M24" s="67">
        <v>-2.3327639112756E-2</v>
      </c>
      <c r="N24" s="66">
        <v>5229516.7246000003</v>
      </c>
      <c r="O24" s="66">
        <v>63159914.948700003</v>
      </c>
      <c r="P24" s="66">
        <v>27449</v>
      </c>
      <c r="Q24" s="66">
        <v>28477</v>
      </c>
      <c r="R24" s="67">
        <v>-3.6099308213646202</v>
      </c>
      <c r="S24" s="66">
        <v>9.6229228897227603</v>
      </c>
      <c r="T24" s="66">
        <v>9.3472997225831396</v>
      </c>
      <c r="U24" s="68">
        <v>2.8642354334355602</v>
      </c>
    </row>
    <row r="25" spans="1:21" ht="12" thickBot="1" x14ac:dyDescent="0.2">
      <c r="A25" s="51"/>
      <c r="B25" s="40" t="s">
        <v>23</v>
      </c>
      <c r="C25" s="41"/>
      <c r="D25" s="66">
        <v>252610.6048</v>
      </c>
      <c r="E25" s="66">
        <v>284043</v>
      </c>
      <c r="F25" s="67">
        <v>88.933930707674605</v>
      </c>
      <c r="G25" s="66">
        <v>210823.93789999999</v>
      </c>
      <c r="H25" s="67">
        <v>19.820646230325401</v>
      </c>
      <c r="I25" s="66">
        <v>15143.974099999999</v>
      </c>
      <c r="J25" s="67">
        <v>5.9949874677628703</v>
      </c>
      <c r="K25" s="66">
        <v>18772.368200000001</v>
      </c>
      <c r="L25" s="67">
        <v>8.9042868599220899</v>
      </c>
      <c r="M25" s="67">
        <v>-0.19328377013188999</v>
      </c>
      <c r="N25" s="66">
        <v>4334220.2253999999</v>
      </c>
      <c r="O25" s="66">
        <v>61360105.559199996</v>
      </c>
      <c r="P25" s="66">
        <v>19143</v>
      </c>
      <c r="Q25" s="66">
        <v>19959</v>
      </c>
      <c r="R25" s="67">
        <v>-4.0883811814219202</v>
      </c>
      <c r="S25" s="66">
        <v>13.195977892702301</v>
      </c>
      <c r="T25" s="66">
        <v>12.249975454682099</v>
      </c>
      <c r="U25" s="68">
        <v>7.1688695276108296</v>
      </c>
    </row>
    <row r="26" spans="1:21" ht="12" thickBot="1" x14ac:dyDescent="0.2">
      <c r="A26" s="51"/>
      <c r="B26" s="40" t="s">
        <v>24</v>
      </c>
      <c r="C26" s="41"/>
      <c r="D26" s="66">
        <v>610664.83790000004</v>
      </c>
      <c r="E26" s="66">
        <v>698833</v>
      </c>
      <c r="F26" s="67">
        <v>87.383514788225497</v>
      </c>
      <c r="G26" s="66">
        <v>621761.50300000003</v>
      </c>
      <c r="H26" s="67">
        <v>-1.78471408192027</v>
      </c>
      <c r="I26" s="66">
        <v>110851.7686</v>
      </c>
      <c r="J26" s="67">
        <v>18.152636556118999</v>
      </c>
      <c r="K26" s="66">
        <v>100129.9066</v>
      </c>
      <c r="L26" s="67">
        <v>16.104230660289002</v>
      </c>
      <c r="M26" s="67">
        <v>0.107079516640636</v>
      </c>
      <c r="N26" s="66">
        <v>10981123.8708</v>
      </c>
      <c r="O26" s="66">
        <v>130951373.5826</v>
      </c>
      <c r="P26" s="66">
        <v>38177</v>
      </c>
      <c r="Q26" s="66">
        <v>42615</v>
      </c>
      <c r="R26" s="67">
        <v>-10.4141734131174</v>
      </c>
      <c r="S26" s="66">
        <v>15.9956213924614</v>
      </c>
      <c r="T26" s="66">
        <v>13.1887952810043</v>
      </c>
      <c r="U26" s="68">
        <v>17.5474652880939</v>
      </c>
    </row>
    <row r="27" spans="1:21" ht="12" thickBot="1" x14ac:dyDescent="0.2">
      <c r="A27" s="51"/>
      <c r="B27" s="40" t="s">
        <v>25</v>
      </c>
      <c r="C27" s="41"/>
      <c r="D27" s="66">
        <v>239767.35140000001</v>
      </c>
      <c r="E27" s="66">
        <v>278969</v>
      </c>
      <c r="F27" s="67">
        <v>85.947668522308902</v>
      </c>
      <c r="G27" s="66">
        <v>229983.77669999999</v>
      </c>
      <c r="H27" s="67">
        <v>4.2540281929373203</v>
      </c>
      <c r="I27" s="66">
        <v>24079.076400000002</v>
      </c>
      <c r="J27" s="67">
        <v>10.0426835678012</v>
      </c>
      <c r="K27" s="66">
        <v>64032.544000000002</v>
      </c>
      <c r="L27" s="67">
        <v>27.842200401607698</v>
      </c>
      <c r="M27" s="67">
        <v>-0.62395564980207596</v>
      </c>
      <c r="N27" s="66">
        <v>4816446.9642000003</v>
      </c>
      <c r="O27" s="66">
        <v>55373162.978</v>
      </c>
      <c r="P27" s="66">
        <v>32963</v>
      </c>
      <c r="Q27" s="66">
        <v>35349</v>
      </c>
      <c r="R27" s="67">
        <v>-6.7498373362754203</v>
      </c>
      <c r="S27" s="66">
        <v>7.2738328246822199</v>
      </c>
      <c r="T27" s="66">
        <v>7.2216084811451502</v>
      </c>
      <c r="U27" s="68">
        <v>0.717975581729836</v>
      </c>
    </row>
    <row r="28" spans="1:21" ht="12" thickBot="1" x14ac:dyDescent="0.2">
      <c r="A28" s="51"/>
      <c r="B28" s="40" t="s">
        <v>26</v>
      </c>
      <c r="C28" s="41"/>
      <c r="D28" s="66">
        <v>913949.24890000001</v>
      </c>
      <c r="E28" s="66">
        <v>1091782</v>
      </c>
      <c r="F28" s="67">
        <v>83.711697838945895</v>
      </c>
      <c r="G28" s="66">
        <v>807593.01170000003</v>
      </c>
      <c r="H28" s="67">
        <v>13.169534116710301</v>
      </c>
      <c r="I28" s="66">
        <v>29534.998599999999</v>
      </c>
      <c r="J28" s="67">
        <v>3.2315797223475302</v>
      </c>
      <c r="K28" s="66">
        <v>45995.705800000003</v>
      </c>
      <c r="L28" s="67">
        <v>5.6954066136825601</v>
      </c>
      <c r="M28" s="67">
        <v>-0.3578748692666</v>
      </c>
      <c r="N28" s="66">
        <v>14694387.645400001</v>
      </c>
      <c r="O28" s="66">
        <v>186394516.8409</v>
      </c>
      <c r="P28" s="66">
        <v>48832</v>
      </c>
      <c r="Q28" s="66">
        <v>48155</v>
      </c>
      <c r="R28" s="67">
        <v>1.4058768559858801</v>
      </c>
      <c r="S28" s="66">
        <v>18.716195300212998</v>
      </c>
      <c r="T28" s="66">
        <v>17.5937199771571</v>
      </c>
      <c r="U28" s="68">
        <v>5.9973477784937597</v>
      </c>
    </row>
    <row r="29" spans="1:21" ht="12" thickBot="1" x14ac:dyDescent="0.2">
      <c r="A29" s="51"/>
      <c r="B29" s="40" t="s">
        <v>27</v>
      </c>
      <c r="C29" s="41"/>
      <c r="D29" s="66">
        <v>521630.09019999998</v>
      </c>
      <c r="E29" s="66">
        <v>648916</v>
      </c>
      <c r="F29" s="67">
        <v>80.384840287494796</v>
      </c>
      <c r="G29" s="66">
        <v>534181.18050000002</v>
      </c>
      <c r="H29" s="67">
        <v>-2.3495942496985802</v>
      </c>
      <c r="I29" s="66">
        <v>79370.575899999996</v>
      </c>
      <c r="J29" s="67">
        <v>15.215873737185699</v>
      </c>
      <c r="K29" s="66">
        <v>74892.450100000002</v>
      </c>
      <c r="L29" s="67">
        <v>14.020046537375199</v>
      </c>
      <c r="M29" s="67">
        <v>5.9794088643388997E-2</v>
      </c>
      <c r="N29" s="66">
        <v>8835996.6433000006</v>
      </c>
      <c r="O29" s="66">
        <v>132935819.5079</v>
      </c>
      <c r="P29" s="66">
        <v>88805</v>
      </c>
      <c r="Q29" s="66">
        <v>91359</v>
      </c>
      <c r="R29" s="67">
        <v>-2.79556475005199</v>
      </c>
      <c r="S29" s="66">
        <v>5.87388199087889</v>
      </c>
      <c r="T29" s="66">
        <v>5.6525490756247301</v>
      </c>
      <c r="U29" s="68">
        <v>3.7680858348508002</v>
      </c>
    </row>
    <row r="30" spans="1:21" ht="12" thickBot="1" x14ac:dyDescent="0.2">
      <c r="A30" s="51"/>
      <c r="B30" s="40" t="s">
        <v>28</v>
      </c>
      <c r="C30" s="41"/>
      <c r="D30" s="66">
        <v>1321678.7990000001</v>
      </c>
      <c r="E30" s="66">
        <v>1311094</v>
      </c>
      <c r="F30" s="67">
        <v>100.80732571425099</v>
      </c>
      <c r="G30" s="66">
        <v>971157.09169999999</v>
      </c>
      <c r="H30" s="67">
        <v>36.093203694411102</v>
      </c>
      <c r="I30" s="66">
        <v>110131.8159</v>
      </c>
      <c r="J30" s="67">
        <v>8.3327216857323592</v>
      </c>
      <c r="K30" s="66">
        <v>137953.97229999999</v>
      </c>
      <c r="L30" s="67">
        <v>14.205114031398701</v>
      </c>
      <c r="M30" s="67">
        <v>-0.20167709516545801</v>
      </c>
      <c r="N30" s="66">
        <v>20592099.282400001</v>
      </c>
      <c r="O30" s="66">
        <v>245255489.8317</v>
      </c>
      <c r="P30" s="66">
        <v>67637</v>
      </c>
      <c r="Q30" s="66">
        <v>71239</v>
      </c>
      <c r="R30" s="67">
        <v>-5.0562192057721198</v>
      </c>
      <c r="S30" s="66">
        <v>19.540766133920801</v>
      </c>
      <c r="T30" s="66">
        <v>19.719622089024298</v>
      </c>
      <c r="U30" s="68">
        <v>-0.91529653380893194</v>
      </c>
    </row>
    <row r="31" spans="1:21" ht="12" thickBot="1" x14ac:dyDescent="0.2">
      <c r="A31" s="51"/>
      <c r="B31" s="40" t="s">
        <v>29</v>
      </c>
      <c r="C31" s="41"/>
      <c r="D31" s="66">
        <v>917208.07429999998</v>
      </c>
      <c r="E31" s="66">
        <v>1296508</v>
      </c>
      <c r="F31" s="67">
        <v>70.744497858863994</v>
      </c>
      <c r="G31" s="66">
        <v>1027625.7592</v>
      </c>
      <c r="H31" s="67">
        <v>-10.744931597078599</v>
      </c>
      <c r="I31" s="66">
        <v>-32494.866600000001</v>
      </c>
      <c r="J31" s="67">
        <v>-3.5428020653655499</v>
      </c>
      <c r="K31" s="66">
        <v>26138.5164</v>
      </c>
      <c r="L31" s="67">
        <v>2.5435832223930102</v>
      </c>
      <c r="M31" s="67">
        <v>-2.2431794560459402</v>
      </c>
      <c r="N31" s="66">
        <v>13461475.9364</v>
      </c>
      <c r="O31" s="66">
        <v>210918408.46340001</v>
      </c>
      <c r="P31" s="66">
        <v>33037</v>
      </c>
      <c r="Q31" s="66">
        <v>37339</v>
      </c>
      <c r="R31" s="67">
        <v>-11.521465491844999</v>
      </c>
      <c r="S31" s="66">
        <v>27.763055795017699</v>
      </c>
      <c r="T31" s="66">
        <v>30.299817073301401</v>
      </c>
      <c r="U31" s="68">
        <v>-9.1371832301648599</v>
      </c>
    </row>
    <row r="32" spans="1:21" ht="12" thickBot="1" x14ac:dyDescent="0.2">
      <c r="A32" s="51"/>
      <c r="B32" s="40" t="s">
        <v>30</v>
      </c>
      <c r="C32" s="41"/>
      <c r="D32" s="66">
        <v>118561.06050000001</v>
      </c>
      <c r="E32" s="66">
        <v>158474</v>
      </c>
      <c r="F32" s="67">
        <v>74.814203276247198</v>
      </c>
      <c r="G32" s="66">
        <v>125209.6532</v>
      </c>
      <c r="H32" s="67">
        <v>-5.3099681454912</v>
      </c>
      <c r="I32" s="66">
        <v>32806.793899999997</v>
      </c>
      <c r="J32" s="67">
        <v>27.670799975680001</v>
      </c>
      <c r="K32" s="66">
        <v>31810.505799999999</v>
      </c>
      <c r="L32" s="67">
        <v>25.405793392933099</v>
      </c>
      <c r="M32" s="67">
        <v>3.1319467419471003E-2</v>
      </c>
      <c r="N32" s="66">
        <v>2441244.5734999999</v>
      </c>
      <c r="O32" s="66">
        <v>32370354.6204</v>
      </c>
      <c r="P32" s="66">
        <v>24684</v>
      </c>
      <c r="Q32" s="66">
        <v>26299</v>
      </c>
      <c r="R32" s="67">
        <v>-6.1409179056237901</v>
      </c>
      <c r="S32" s="66">
        <v>4.8031542902284903</v>
      </c>
      <c r="T32" s="66">
        <v>4.8734095402867004</v>
      </c>
      <c r="U32" s="68">
        <v>-1.4626898453198001</v>
      </c>
    </row>
    <row r="33" spans="1:21" ht="12" thickBot="1" x14ac:dyDescent="0.2">
      <c r="A33" s="51"/>
      <c r="B33" s="40" t="s">
        <v>31</v>
      </c>
      <c r="C33" s="41"/>
      <c r="D33" s="69"/>
      <c r="E33" s="69"/>
      <c r="F33" s="69"/>
      <c r="G33" s="66">
        <v>-35.722200000000001</v>
      </c>
      <c r="H33" s="69"/>
      <c r="I33" s="69"/>
      <c r="J33" s="69"/>
      <c r="K33" s="66">
        <v>-7.0129000000000001</v>
      </c>
      <c r="L33" s="67">
        <v>19.6317695998567</v>
      </c>
      <c r="M33" s="69"/>
      <c r="N33" s="66">
        <v>18.8889</v>
      </c>
      <c r="O33" s="66">
        <v>4853.0364</v>
      </c>
      <c r="P33" s="69"/>
      <c r="Q33" s="69"/>
      <c r="R33" s="69"/>
      <c r="S33" s="69"/>
      <c r="T33" s="69"/>
      <c r="U33" s="70"/>
    </row>
    <row r="34" spans="1:21" ht="12" thickBot="1" x14ac:dyDescent="0.2">
      <c r="A34" s="51"/>
      <c r="B34" s="40" t="s">
        <v>36</v>
      </c>
      <c r="C34" s="4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1</v>
      </c>
      <c r="O34" s="66">
        <v>10</v>
      </c>
      <c r="P34" s="69"/>
      <c r="Q34" s="69"/>
      <c r="R34" s="69"/>
      <c r="S34" s="69"/>
      <c r="T34" s="69"/>
      <c r="U34" s="70"/>
    </row>
    <row r="35" spans="1:21" ht="12" thickBot="1" x14ac:dyDescent="0.2">
      <c r="A35" s="51"/>
      <c r="B35" s="40" t="s">
        <v>32</v>
      </c>
      <c r="C35" s="41"/>
      <c r="D35" s="66">
        <v>134044.79920000001</v>
      </c>
      <c r="E35" s="66">
        <v>166873</v>
      </c>
      <c r="F35" s="67">
        <v>80.327434156514201</v>
      </c>
      <c r="G35" s="66">
        <v>148453.87760000001</v>
      </c>
      <c r="H35" s="67">
        <v>-9.70609770047529</v>
      </c>
      <c r="I35" s="66">
        <v>20314.473000000002</v>
      </c>
      <c r="J35" s="67">
        <v>15.154987825891</v>
      </c>
      <c r="K35" s="66">
        <v>12588.386699999999</v>
      </c>
      <c r="L35" s="67">
        <v>8.4796617666792393</v>
      </c>
      <c r="M35" s="67">
        <v>0.61374713727216601</v>
      </c>
      <c r="N35" s="66">
        <v>2794889.1485000001</v>
      </c>
      <c r="O35" s="66">
        <v>34000658.131200001</v>
      </c>
      <c r="P35" s="66">
        <v>9719</v>
      </c>
      <c r="Q35" s="66">
        <v>10776</v>
      </c>
      <c r="R35" s="67">
        <v>-9.8088344469190805</v>
      </c>
      <c r="S35" s="66">
        <v>13.792036135404899</v>
      </c>
      <c r="T35" s="66">
        <v>13.632124062732</v>
      </c>
      <c r="U35" s="68">
        <v>1.1594522455055001</v>
      </c>
    </row>
    <row r="36" spans="1:21" ht="12" customHeight="1" thickBot="1" x14ac:dyDescent="0.2">
      <c r="A36" s="51"/>
      <c r="B36" s="40" t="s">
        <v>37</v>
      </c>
      <c r="C36" s="41"/>
      <c r="D36" s="69"/>
      <c r="E36" s="66">
        <v>724060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</row>
    <row r="37" spans="1:21" ht="12" thickBot="1" x14ac:dyDescent="0.2">
      <c r="A37" s="51"/>
      <c r="B37" s="40" t="s">
        <v>38</v>
      </c>
      <c r="C37" s="41"/>
      <c r="D37" s="69"/>
      <c r="E37" s="66">
        <v>1012582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</row>
    <row r="38" spans="1:21" ht="12" thickBot="1" x14ac:dyDescent="0.2">
      <c r="A38" s="51"/>
      <c r="B38" s="40" t="s">
        <v>39</v>
      </c>
      <c r="C38" s="41"/>
      <c r="D38" s="69"/>
      <c r="E38" s="66">
        <v>575073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</row>
    <row r="39" spans="1:21" ht="12" customHeight="1" thickBot="1" x14ac:dyDescent="0.2">
      <c r="A39" s="51"/>
      <c r="B39" s="40" t="s">
        <v>33</v>
      </c>
      <c r="C39" s="41"/>
      <c r="D39" s="66">
        <v>224051.2831</v>
      </c>
      <c r="E39" s="66">
        <v>375842</v>
      </c>
      <c r="F39" s="67">
        <v>59.613157417212598</v>
      </c>
      <c r="G39" s="66">
        <v>518152.13640000002</v>
      </c>
      <c r="H39" s="67">
        <v>-56.759556246036901</v>
      </c>
      <c r="I39" s="66">
        <v>13064.580099999999</v>
      </c>
      <c r="J39" s="67">
        <v>5.8310668518550397</v>
      </c>
      <c r="K39" s="66">
        <v>22903.366999999998</v>
      </c>
      <c r="L39" s="67">
        <v>4.4202012094608403</v>
      </c>
      <c r="M39" s="67">
        <v>-0.42957818822009902</v>
      </c>
      <c r="N39" s="66">
        <v>4408151.6418000003</v>
      </c>
      <c r="O39" s="66">
        <v>57146378.357799999</v>
      </c>
      <c r="P39" s="66">
        <v>385</v>
      </c>
      <c r="Q39" s="66">
        <v>387</v>
      </c>
      <c r="R39" s="67">
        <v>-0.51679586563308</v>
      </c>
      <c r="S39" s="66">
        <v>581.95138467532502</v>
      </c>
      <c r="T39" s="66">
        <v>604.76821653746799</v>
      </c>
      <c r="U39" s="68">
        <v>-3.9207453514132902</v>
      </c>
    </row>
    <row r="40" spans="1:21" ht="12" thickBot="1" x14ac:dyDescent="0.2">
      <c r="A40" s="51"/>
      <c r="B40" s="40" t="s">
        <v>34</v>
      </c>
      <c r="C40" s="41"/>
      <c r="D40" s="66">
        <v>512620.12640000001</v>
      </c>
      <c r="E40" s="66">
        <v>450935</v>
      </c>
      <c r="F40" s="67">
        <v>113.679383148347</v>
      </c>
      <c r="G40" s="66">
        <v>419806.77020000003</v>
      </c>
      <c r="H40" s="67">
        <v>22.108589662759101</v>
      </c>
      <c r="I40" s="66">
        <v>27722.951400000002</v>
      </c>
      <c r="J40" s="67">
        <v>5.4080887527166004</v>
      </c>
      <c r="K40" s="66">
        <v>18849.832200000001</v>
      </c>
      <c r="L40" s="67">
        <v>4.4901210599866603</v>
      </c>
      <c r="M40" s="67">
        <v>0.470726694320387</v>
      </c>
      <c r="N40" s="66">
        <v>9739572.3756000008</v>
      </c>
      <c r="O40" s="66">
        <v>112833043.8661</v>
      </c>
      <c r="P40" s="66">
        <v>2395</v>
      </c>
      <c r="Q40" s="66">
        <v>2231</v>
      </c>
      <c r="R40" s="67">
        <v>7.3509636934110203</v>
      </c>
      <c r="S40" s="66">
        <v>214.037631064718</v>
      </c>
      <c r="T40" s="66">
        <v>183.90452917974</v>
      </c>
      <c r="U40" s="68">
        <v>14.078413097305701</v>
      </c>
    </row>
    <row r="41" spans="1:21" ht="12" thickBot="1" x14ac:dyDescent="0.2">
      <c r="A41" s="51"/>
      <c r="B41" s="40" t="s">
        <v>40</v>
      </c>
      <c r="C41" s="41"/>
      <c r="D41" s="69"/>
      <c r="E41" s="66">
        <v>170721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</row>
    <row r="42" spans="1:21" ht="12" thickBot="1" x14ac:dyDescent="0.2">
      <c r="A42" s="51"/>
      <c r="B42" s="40" t="s">
        <v>41</v>
      </c>
      <c r="C42" s="41"/>
      <c r="D42" s="69"/>
      <c r="E42" s="66">
        <v>114888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</row>
    <row r="43" spans="1:21" ht="12" thickBot="1" x14ac:dyDescent="0.2">
      <c r="A43" s="51"/>
      <c r="B43" s="40" t="s">
        <v>71</v>
      </c>
      <c r="C43" s="41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6">
        <v>170.9402</v>
      </c>
      <c r="P43" s="69"/>
      <c r="Q43" s="69"/>
      <c r="R43" s="69"/>
      <c r="S43" s="69"/>
      <c r="T43" s="69"/>
      <c r="U43" s="70"/>
    </row>
    <row r="44" spans="1:21" ht="12" thickBot="1" x14ac:dyDescent="0.2">
      <c r="A44" s="52"/>
      <c r="B44" s="40" t="s">
        <v>35</v>
      </c>
      <c r="C44" s="41"/>
      <c r="D44" s="71">
        <v>17717.377</v>
      </c>
      <c r="E44" s="71">
        <v>0</v>
      </c>
      <c r="F44" s="72"/>
      <c r="G44" s="71">
        <v>43568.769099999998</v>
      </c>
      <c r="H44" s="73">
        <v>-59.334685450179499</v>
      </c>
      <c r="I44" s="71">
        <v>2239.7853</v>
      </c>
      <c r="J44" s="73">
        <v>12.641743188057699</v>
      </c>
      <c r="K44" s="71">
        <v>3943.1109000000001</v>
      </c>
      <c r="L44" s="73">
        <v>9.0503151258409105</v>
      </c>
      <c r="M44" s="73">
        <v>-0.43197506821327297</v>
      </c>
      <c r="N44" s="71">
        <v>324842.94559999998</v>
      </c>
      <c r="O44" s="71">
        <v>7225733.8861999996</v>
      </c>
      <c r="P44" s="71">
        <v>33</v>
      </c>
      <c r="Q44" s="71">
        <v>26</v>
      </c>
      <c r="R44" s="73">
        <v>26.923076923076898</v>
      </c>
      <c r="S44" s="71">
        <v>536.89021212121202</v>
      </c>
      <c r="T44" s="71">
        <v>543.81156923076901</v>
      </c>
      <c r="U44" s="74">
        <v>-1.2891568803631901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25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74100</v>
      </c>
      <c r="D2" s="32">
        <v>554700.29404273501</v>
      </c>
      <c r="E2" s="32">
        <v>432179.89895726502</v>
      </c>
      <c r="F2" s="32">
        <v>122520.39508546999</v>
      </c>
      <c r="G2" s="32">
        <v>432179.89895726502</v>
      </c>
      <c r="H2" s="32">
        <v>0.22087674443531299</v>
      </c>
    </row>
    <row r="3" spans="1:8" ht="14.25" x14ac:dyDescent="0.2">
      <c r="A3" s="32">
        <v>2</v>
      </c>
      <c r="B3" s="33">
        <v>13</v>
      </c>
      <c r="C3" s="32">
        <v>10259.603999999999</v>
      </c>
      <c r="D3" s="32">
        <v>95126.437934263697</v>
      </c>
      <c r="E3" s="32">
        <v>73946.313046879994</v>
      </c>
      <c r="F3" s="32">
        <v>21180.124887383699</v>
      </c>
      <c r="G3" s="32">
        <v>73946.313046879994</v>
      </c>
      <c r="H3" s="32">
        <v>0.222652349308192</v>
      </c>
    </row>
    <row r="4" spans="1:8" ht="14.25" x14ac:dyDescent="0.2">
      <c r="A4" s="32">
        <v>3</v>
      </c>
      <c r="B4" s="33">
        <v>14</v>
      </c>
      <c r="C4" s="32">
        <v>128103</v>
      </c>
      <c r="D4" s="32">
        <v>159865.00855641</v>
      </c>
      <c r="E4" s="32">
        <v>116929.997944444</v>
      </c>
      <c r="F4" s="32">
        <v>42935.010611965801</v>
      </c>
      <c r="G4" s="32">
        <v>116929.997944444</v>
      </c>
      <c r="H4" s="32">
        <v>0.26857040824425099</v>
      </c>
    </row>
    <row r="5" spans="1:8" ht="14.25" x14ac:dyDescent="0.2">
      <c r="A5" s="32">
        <v>4</v>
      </c>
      <c r="B5" s="33">
        <v>15</v>
      </c>
      <c r="C5" s="32">
        <v>3898</v>
      </c>
      <c r="D5" s="32">
        <v>53201.460987179496</v>
      </c>
      <c r="E5" s="32">
        <v>42514.487694017102</v>
      </c>
      <c r="F5" s="32">
        <v>10686.9732931624</v>
      </c>
      <c r="G5" s="32">
        <v>42514.487694017102</v>
      </c>
      <c r="H5" s="32">
        <v>0.20087744010898001</v>
      </c>
    </row>
    <row r="6" spans="1:8" ht="14.25" x14ac:dyDescent="0.2">
      <c r="A6" s="32">
        <v>5</v>
      </c>
      <c r="B6" s="33">
        <v>16</v>
      </c>
      <c r="C6" s="32">
        <v>2745</v>
      </c>
      <c r="D6" s="32">
        <v>133890.647935897</v>
      </c>
      <c r="E6" s="32">
        <v>109053.025986325</v>
      </c>
      <c r="F6" s="32">
        <v>24837.6219495726</v>
      </c>
      <c r="G6" s="32">
        <v>109053.025986325</v>
      </c>
      <c r="H6" s="32">
        <v>0.18550677237340801</v>
      </c>
    </row>
    <row r="7" spans="1:8" ht="14.25" x14ac:dyDescent="0.2">
      <c r="A7" s="32">
        <v>6</v>
      </c>
      <c r="B7" s="33">
        <v>17</v>
      </c>
      <c r="C7" s="32">
        <v>17647</v>
      </c>
      <c r="D7" s="32">
        <v>276386.70538547001</v>
      </c>
      <c r="E7" s="32">
        <v>204087.156921368</v>
      </c>
      <c r="F7" s="32">
        <v>72299.548464102598</v>
      </c>
      <c r="G7" s="32">
        <v>204087.156921368</v>
      </c>
      <c r="H7" s="32">
        <v>0.26158837257844197</v>
      </c>
    </row>
    <row r="8" spans="1:8" ht="14.25" x14ac:dyDescent="0.2">
      <c r="A8" s="32">
        <v>7</v>
      </c>
      <c r="B8" s="33">
        <v>18</v>
      </c>
      <c r="C8" s="32">
        <v>39193</v>
      </c>
      <c r="D8" s="32">
        <v>179903.10198119699</v>
      </c>
      <c r="E8" s="32">
        <v>171331.742107692</v>
      </c>
      <c r="F8" s="32">
        <v>8571.3598735042706</v>
      </c>
      <c r="G8" s="32">
        <v>171331.742107692</v>
      </c>
      <c r="H8" s="32">
        <v>4.76443139618579E-2</v>
      </c>
    </row>
    <row r="9" spans="1:8" ht="14.25" x14ac:dyDescent="0.2">
      <c r="A9" s="32">
        <v>8</v>
      </c>
      <c r="B9" s="33">
        <v>19</v>
      </c>
      <c r="C9" s="32">
        <v>31297</v>
      </c>
      <c r="D9" s="32">
        <v>122373.471428205</v>
      </c>
      <c r="E9" s="32">
        <v>99468.073879487201</v>
      </c>
      <c r="F9" s="32">
        <v>22905.397548717901</v>
      </c>
      <c r="G9" s="32">
        <v>99468.073879487201</v>
      </c>
      <c r="H9" s="32">
        <v>0.187176168832934</v>
      </c>
    </row>
    <row r="10" spans="1:8" ht="14.25" x14ac:dyDescent="0.2">
      <c r="A10" s="32">
        <v>9</v>
      </c>
      <c r="B10" s="33">
        <v>21</v>
      </c>
      <c r="C10" s="32">
        <v>316075</v>
      </c>
      <c r="D10" s="32">
        <v>1034492.7598999999</v>
      </c>
      <c r="E10" s="32">
        <v>1089983.1062</v>
      </c>
      <c r="F10" s="32">
        <v>-55490.346299999997</v>
      </c>
      <c r="G10" s="32">
        <v>1089983.1062</v>
      </c>
      <c r="H10" s="32">
        <v>-5.3640149502219799E-2</v>
      </c>
    </row>
    <row r="11" spans="1:8" ht="14.25" x14ac:dyDescent="0.2">
      <c r="A11" s="32">
        <v>10</v>
      </c>
      <c r="B11" s="33">
        <v>22</v>
      </c>
      <c r="C11" s="32">
        <v>85133</v>
      </c>
      <c r="D11" s="32">
        <v>1365057.05703675</v>
      </c>
      <c r="E11" s="32">
        <v>1320718.34744957</v>
      </c>
      <c r="F11" s="32">
        <v>44338.709587179503</v>
      </c>
      <c r="G11" s="32">
        <v>1320718.34744957</v>
      </c>
      <c r="H11" s="32">
        <v>3.2481213410543698E-2</v>
      </c>
    </row>
    <row r="12" spans="1:8" ht="14.25" x14ac:dyDescent="0.2">
      <c r="A12" s="32">
        <v>11</v>
      </c>
      <c r="B12" s="33">
        <v>23</v>
      </c>
      <c r="C12" s="32">
        <v>276303.69199999998</v>
      </c>
      <c r="D12" s="32">
        <v>1704371.78466923</v>
      </c>
      <c r="E12" s="32">
        <v>1432503.4594153799</v>
      </c>
      <c r="F12" s="32">
        <v>271868.32525384601</v>
      </c>
      <c r="G12" s="32">
        <v>1432503.4594153799</v>
      </c>
      <c r="H12" s="32">
        <v>0.159512336275039</v>
      </c>
    </row>
    <row r="13" spans="1:8" ht="14.25" x14ac:dyDescent="0.2">
      <c r="A13" s="32">
        <v>12</v>
      </c>
      <c r="B13" s="33">
        <v>24</v>
      </c>
      <c r="C13" s="32">
        <v>17702</v>
      </c>
      <c r="D13" s="32">
        <v>425059.23515641002</v>
      </c>
      <c r="E13" s="32">
        <v>380809.35174102598</v>
      </c>
      <c r="F13" s="32">
        <v>44249.883415384596</v>
      </c>
      <c r="G13" s="32">
        <v>380809.35174102598</v>
      </c>
      <c r="H13" s="32">
        <v>0.10410286321411601</v>
      </c>
    </row>
    <row r="14" spans="1:8" ht="14.25" x14ac:dyDescent="0.2">
      <c r="A14" s="32">
        <v>13</v>
      </c>
      <c r="B14" s="33">
        <v>25</v>
      </c>
      <c r="C14" s="32">
        <v>85781</v>
      </c>
      <c r="D14" s="32">
        <v>905691.09290000005</v>
      </c>
      <c r="E14" s="32">
        <v>836590.37509999995</v>
      </c>
      <c r="F14" s="32">
        <v>69100.717799999999</v>
      </c>
      <c r="G14" s="32">
        <v>836590.37509999995</v>
      </c>
      <c r="H14" s="32">
        <v>7.6296121648653098E-2</v>
      </c>
    </row>
    <row r="15" spans="1:8" ht="14.25" x14ac:dyDescent="0.2">
      <c r="A15" s="32">
        <v>14</v>
      </c>
      <c r="B15" s="33">
        <v>26</v>
      </c>
      <c r="C15" s="32">
        <v>86811</v>
      </c>
      <c r="D15" s="32">
        <v>359009.42695417901</v>
      </c>
      <c r="E15" s="32">
        <v>338517.437515634</v>
      </c>
      <c r="F15" s="32">
        <v>20491.989438544701</v>
      </c>
      <c r="G15" s="32">
        <v>338517.437515634</v>
      </c>
      <c r="H15" s="32">
        <v>5.7079251685388702E-2</v>
      </c>
    </row>
    <row r="16" spans="1:8" ht="14.25" x14ac:dyDescent="0.2">
      <c r="A16" s="32">
        <v>15</v>
      </c>
      <c r="B16" s="33">
        <v>27</v>
      </c>
      <c r="C16" s="32">
        <v>168761.497</v>
      </c>
      <c r="D16" s="32">
        <v>1129948.1453333299</v>
      </c>
      <c r="E16" s="32">
        <v>997499.47470000002</v>
      </c>
      <c r="F16" s="32">
        <v>132448.67063333301</v>
      </c>
      <c r="G16" s="32">
        <v>997499.47470000002</v>
      </c>
      <c r="H16" s="32">
        <v>0.117216591912066</v>
      </c>
    </row>
    <row r="17" spans="1:8" ht="14.25" x14ac:dyDescent="0.2">
      <c r="A17" s="32">
        <v>16</v>
      </c>
      <c r="B17" s="33">
        <v>29</v>
      </c>
      <c r="C17" s="32">
        <v>187247</v>
      </c>
      <c r="D17" s="32">
        <v>2315732.2264512801</v>
      </c>
      <c r="E17" s="32">
        <v>2128710.1239111102</v>
      </c>
      <c r="F17" s="32">
        <v>187022.10254017101</v>
      </c>
      <c r="G17" s="32">
        <v>2128710.1239111102</v>
      </c>
      <c r="H17" s="32">
        <v>8.0761540735981796E-2</v>
      </c>
    </row>
    <row r="18" spans="1:8" ht="14.25" x14ac:dyDescent="0.2">
      <c r="A18" s="32">
        <v>17</v>
      </c>
      <c r="B18" s="33">
        <v>31</v>
      </c>
      <c r="C18" s="32">
        <v>35748.663</v>
      </c>
      <c r="D18" s="32">
        <v>264139.591334233</v>
      </c>
      <c r="E18" s="32">
        <v>218215.08741963099</v>
      </c>
      <c r="F18" s="32">
        <v>45924.503914601999</v>
      </c>
      <c r="G18" s="32">
        <v>218215.08741963099</v>
      </c>
      <c r="H18" s="32">
        <v>0.173864522477021</v>
      </c>
    </row>
    <row r="19" spans="1:8" ht="14.25" x14ac:dyDescent="0.2">
      <c r="A19" s="32">
        <v>18</v>
      </c>
      <c r="B19" s="33">
        <v>32</v>
      </c>
      <c r="C19" s="32">
        <v>15059.572</v>
      </c>
      <c r="D19" s="32">
        <v>252610.610488987</v>
      </c>
      <c r="E19" s="32">
        <v>237466.628495652</v>
      </c>
      <c r="F19" s="32">
        <v>15143.981993335299</v>
      </c>
      <c r="G19" s="32">
        <v>237466.628495652</v>
      </c>
      <c r="H19" s="32">
        <v>5.9949904574556699E-2</v>
      </c>
    </row>
    <row r="20" spans="1:8" ht="14.25" x14ac:dyDescent="0.2">
      <c r="A20" s="32">
        <v>19</v>
      </c>
      <c r="B20" s="33">
        <v>33</v>
      </c>
      <c r="C20" s="32">
        <v>59162.838000000003</v>
      </c>
      <c r="D20" s="32">
        <v>610664.81682649604</v>
      </c>
      <c r="E20" s="32">
        <v>499813.13749064202</v>
      </c>
      <c r="F20" s="32">
        <v>110851.679335854</v>
      </c>
      <c r="G20" s="32">
        <v>499813.13749064202</v>
      </c>
      <c r="H20" s="32">
        <v>0.18152622565015</v>
      </c>
    </row>
    <row r="21" spans="1:8" ht="14.25" x14ac:dyDescent="0.2">
      <c r="A21" s="32">
        <v>20</v>
      </c>
      <c r="B21" s="33">
        <v>34</v>
      </c>
      <c r="C21" s="32">
        <v>61545.184000000001</v>
      </c>
      <c r="D21" s="32">
        <v>239767.302567862</v>
      </c>
      <c r="E21" s="32">
        <v>215688.289622282</v>
      </c>
      <c r="F21" s="32">
        <v>24079.012945579299</v>
      </c>
      <c r="G21" s="32">
        <v>215688.289622282</v>
      </c>
      <c r="H21" s="32">
        <v>0.100426591481398</v>
      </c>
    </row>
    <row r="22" spans="1:8" ht="14.25" x14ac:dyDescent="0.2">
      <c r="A22" s="32">
        <v>21</v>
      </c>
      <c r="B22" s="33">
        <v>35</v>
      </c>
      <c r="C22" s="32">
        <v>39150.351999999999</v>
      </c>
      <c r="D22" s="32">
        <v>913949.24885575206</v>
      </c>
      <c r="E22" s="32">
        <v>884414.19718141598</v>
      </c>
      <c r="F22" s="32">
        <v>29535.0516743363</v>
      </c>
      <c r="G22" s="32">
        <v>884414.19718141598</v>
      </c>
      <c r="H22" s="32">
        <v>3.2315855296466002E-2</v>
      </c>
    </row>
    <row r="23" spans="1:8" ht="14.25" x14ac:dyDescent="0.2">
      <c r="A23" s="32">
        <v>22</v>
      </c>
      <c r="B23" s="33">
        <v>36</v>
      </c>
      <c r="C23" s="32">
        <v>112086.712</v>
      </c>
      <c r="D23" s="32">
        <v>521630.08854070801</v>
      </c>
      <c r="E23" s="32">
        <v>442259.52708628599</v>
      </c>
      <c r="F23" s="32">
        <v>79370.561454422103</v>
      </c>
      <c r="G23" s="32">
        <v>442259.52708628599</v>
      </c>
      <c r="H23" s="32">
        <v>0.152158710162725</v>
      </c>
    </row>
    <row r="24" spans="1:8" ht="14.25" x14ac:dyDescent="0.2">
      <c r="A24" s="32">
        <v>23</v>
      </c>
      <c r="B24" s="33">
        <v>37</v>
      </c>
      <c r="C24" s="32">
        <v>144827.73499999999</v>
      </c>
      <c r="D24" s="32">
        <v>1321678.7746371699</v>
      </c>
      <c r="E24" s="32">
        <v>1211547.0066337399</v>
      </c>
      <c r="F24" s="32">
        <v>110131.768003426</v>
      </c>
      <c r="G24" s="32">
        <v>1211547.0066337399</v>
      </c>
      <c r="H24" s="32">
        <v>8.3327182154120605E-2</v>
      </c>
    </row>
    <row r="25" spans="1:8" ht="14.25" x14ac:dyDescent="0.2">
      <c r="A25" s="32">
        <v>24</v>
      </c>
      <c r="B25" s="33">
        <v>38</v>
      </c>
      <c r="C25" s="32">
        <v>188991.82699999999</v>
      </c>
      <c r="D25" s="32">
        <v>917207.94387522095</v>
      </c>
      <c r="E25" s="32">
        <v>949703.01441769896</v>
      </c>
      <c r="F25" s="32">
        <v>-32495.070542477901</v>
      </c>
      <c r="G25" s="32">
        <v>949703.01441769896</v>
      </c>
      <c r="H25" s="32">
        <v>-3.5428248042843599E-2</v>
      </c>
    </row>
    <row r="26" spans="1:8" ht="14.25" x14ac:dyDescent="0.2">
      <c r="A26" s="32">
        <v>25</v>
      </c>
      <c r="B26" s="33">
        <v>39</v>
      </c>
      <c r="C26" s="32">
        <v>79883.576000000001</v>
      </c>
      <c r="D26" s="32">
        <v>118560.96297647701</v>
      </c>
      <c r="E26" s="32">
        <v>85754.256502310702</v>
      </c>
      <c r="F26" s="32">
        <v>32806.706474166203</v>
      </c>
      <c r="G26" s="32">
        <v>85754.256502310702</v>
      </c>
      <c r="H26" s="32">
        <v>0.276707489974379</v>
      </c>
    </row>
    <row r="27" spans="1:8" ht="14.25" x14ac:dyDescent="0.2">
      <c r="A27" s="32">
        <v>26</v>
      </c>
      <c r="B27" s="33">
        <v>42</v>
      </c>
      <c r="C27" s="32">
        <v>6794.4049999999997</v>
      </c>
      <c r="D27" s="32">
        <v>134044.79889999999</v>
      </c>
      <c r="E27" s="32">
        <v>113730.34669999999</v>
      </c>
      <c r="F27" s="32">
        <v>20314.4522</v>
      </c>
      <c r="G27" s="32">
        <v>113730.34669999999</v>
      </c>
      <c r="H27" s="32">
        <v>0.151549723426084</v>
      </c>
    </row>
    <row r="28" spans="1:8" ht="14.25" x14ac:dyDescent="0.2">
      <c r="A28" s="32">
        <v>27</v>
      </c>
      <c r="B28" s="33">
        <v>75</v>
      </c>
      <c r="C28" s="32">
        <v>386</v>
      </c>
      <c r="D28" s="32">
        <v>224051.282051282</v>
      </c>
      <c r="E28" s="32">
        <v>210986.70085470099</v>
      </c>
      <c r="F28" s="32">
        <v>13064.581196581201</v>
      </c>
      <c r="G28" s="32">
        <v>210986.70085470099</v>
      </c>
      <c r="H28" s="32">
        <v>5.8310673685816702E-2</v>
      </c>
    </row>
    <row r="29" spans="1:8" ht="14.25" x14ac:dyDescent="0.2">
      <c r="A29" s="32">
        <v>28</v>
      </c>
      <c r="B29" s="33">
        <v>76</v>
      </c>
      <c r="C29" s="32">
        <v>3262</v>
      </c>
      <c r="D29" s="32">
        <v>512620.11856923101</v>
      </c>
      <c r="E29" s="32">
        <v>484897.171802564</v>
      </c>
      <c r="F29" s="32">
        <v>27722.946766666701</v>
      </c>
      <c r="G29" s="32">
        <v>484897.171802564</v>
      </c>
      <c r="H29" s="32">
        <v>5.4080879314771999E-2</v>
      </c>
    </row>
    <row r="30" spans="1:8" ht="14.25" x14ac:dyDescent="0.2">
      <c r="A30" s="32">
        <v>29</v>
      </c>
      <c r="B30" s="33">
        <v>99</v>
      </c>
      <c r="C30" s="32">
        <v>34</v>
      </c>
      <c r="D30" s="32">
        <v>17717.377051660202</v>
      </c>
      <c r="E30" s="32">
        <v>15477.5920883443</v>
      </c>
      <c r="F30" s="32">
        <v>2239.7849633159399</v>
      </c>
      <c r="G30" s="32">
        <v>15477.5920883443</v>
      </c>
      <c r="H30" s="32">
        <v>0.12641741250892699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2014-07-19T02:17:09Z</dcterms:modified>
</cp:coreProperties>
</file>