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<sst xmlns="http://schemas.openxmlformats.org/spreadsheetml/2006/main" count="116" uniqueCount="73">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</sst>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15115568.1425</v>
      </c>
      <c r="F3" s="25">
        <f>RA!I7</f>
        <v>1852120.9765999999</v>
      </c>
      <c r="G3" s="16">
        <f>E3-F3</f>
        <v>13263447.165899999</v>
      </c>
      <c r="H3" s="27">
        <f>RA!J7</f>
        <v>12.2530688832823</v>
      </c>
      <c r="I3" s="20">
        <f>SUM(I4:I40)</f>
        <v>15115571.857179036</v>
      </c>
      <c r="J3" s="21">
        <f>SUM(J4:J40)</f>
        <v>13263447.228554709</v>
      </c>
      <c r="K3" s="22">
        <f>E3-I3</f>
        <v>-3.7146790362894535</v>
      </c>
      <c r="L3" s="22">
        <f>G3-J3</f>
        <v>-6.2654709443449974E-2</v>
      </c>
    </row>
    <row r="4" spans="1:12" x14ac:dyDescent="0.15">
      <c r="A4" s="39">
        <f>RA!A8</f>
        <v>41842</v>
      </c>
      <c r="B4" s="12">
        <v>12</v>
      </c>
      <c r="C4" s="36" t="s">
        <v>6</v>
      </c>
      <c r="D4" s="36"/>
      <c r="E4" s="15">
        <f>VLOOKUP(C4,RA!B8:D39,3,0)</f>
        <v>571020.84490000003</v>
      </c>
      <c r="F4" s="25">
        <f>VLOOKUP(C4,RA!B8:I43,8,0)</f>
        <v>133671.70749999999</v>
      </c>
      <c r="G4" s="16">
        <f t="shared" ref="G4:G40" si="0">E4-F4</f>
        <v>437349.13740000001</v>
      </c>
      <c r="H4" s="27">
        <f>RA!J8</f>
        <v>23.409251815213398</v>
      </c>
      <c r="I4" s="20">
        <f>VLOOKUP(B4,RMS!B:D,3,FALSE)</f>
        <v>571021.23095042701</v>
      </c>
      <c r="J4" s="21">
        <f>VLOOKUP(B4,RMS!B:E,4,FALSE)</f>
        <v>437349.146211966</v>
      </c>
      <c r="K4" s="22">
        <f t="shared" ref="K4:K40" si="1">E4-I4</f>
        <v>-0.38605042698327452</v>
      </c>
      <c r="L4" s="22">
        <f t="shared" ref="L4:L40" si="2">G4-J4</f>
        <v>-8.8119659922085702E-3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94425.072100000005</v>
      </c>
      <c r="F5" s="25">
        <f>VLOOKUP(C5,RA!B9:I44,8,0)</f>
        <v>21092.308300000001</v>
      </c>
      <c r="G5" s="16">
        <f t="shared" si="0"/>
        <v>73332.763800000001</v>
      </c>
      <c r="H5" s="27">
        <f>RA!J9</f>
        <v>22.337614185417198</v>
      </c>
      <c r="I5" s="20">
        <f>VLOOKUP(B5,RMS!B:D,3,FALSE)</f>
        <v>94425.087063005805</v>
      </c>
      <c r="J5" s="21">
        <f>VLOOKUP(B5,RMS!B:E,4,FALSE)</f>
        <v>73332.756230050698</v>
      </c>
      <c r="K5" s="22">
        <f t="shared" si="1"/>
        <v>-1.4963005800382234E-2</v>
      </c>
      <c r="L5" s="22">
        <f t="shared" si="2"/>
        <v>7.5699493027059361E-3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163414.2874</v>
      </c>
      <c r="F6" s="25">
        <f>VLOOKUP(C6,RA!B10:I45,8,0)</f>
        <v>45662.713100000001</v>
      </c>
      <c r="G6" s="16">
        <f t="shared" si="0"/>
        <v>117751.57430000001</v>
      </c>
      <c r="H6" s="27">
        <f>RA!J10</f>
        <v>27.942913576600802</v>
      </c>
      <c r="I6" s="20">
        <f>VLOOKUP(B6,RMS!B:D,3,FALSE)</f>
        <v>163416.38662051299</v>
      </c>
      <c r="J6" s="21">
        <f>VLOOKUP(B6,RMS!B:E,4,FALSE)</f>
        <v>117751.574837607</v>
      </c>
      <c r="K6" s="22">
        <f t="shared" si="1"/>
        <v>-2.099220512987813</v>
      </c>
      <c r="L6" s="22">
        <f t="shared" si="2"/>
        <v>-5.3760698938276619E-4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55268.4542</v>
      </c>
      <c r="F7" s="25">
        <f>VLOOKUP(C7,RA!B11:I46,8,0)</f>
        <v>11318.424800000001</v>
      </c>
      <c r="G7" s="16">
        <f t="shared" si="0"/>
        <v>43950.029399999999</v>
      </c>
      <c r="H7" s="27">
        <f>RA!J11</f>
        <v>20.478996497788799</v>
      </c>
      <c r="I7" s="20">
        <f>VLOOKUP(B7,RMS!B:D,3,FALSE)</f>
        <v>55268.491628205098</v>
      </c>
      <c r="J7" s="21">
        <f>VLOOKUP(B7,RMS!B:E,4,FALSE)</f>
        <v>43950.029601709401</v>
      </c>
      <c r="K7" s="22">
        <f t="shared" si="1"/>
        <v>-3.7428205097967293E-2</v>
      </c>
      <c r="L7" s="22">
        <f t="shared" si="2"/>
        <v>-2.0170940115349367E-4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150521.72579999999</v>
      </c>
      <c r="F8" s="25">
        <f>VLOOKUP(C8,RA!B12:I47,8,0)</f>
        <v>33357.816500000001</v>
      </c>
      <c r="G8" s="16">
        <f t="shared" si="0"/>
        <v>117163.90929999998</v>
      </c>
      <c r="H8" s="27">
        <f>RA!J12</f>
        <v>22.1614629534097</v>
      </c>
      <c r="I8" s="20">
        <f>VLOOKUP(B8,RMS!B:D,3,FALSE)</f>
        <v>150521.734067521</v>
      </c>
      <c r="J8" s="21">
        <f>VLOOKUP(B8,RMS!B:E,4,FALSE)</f>
        <v>117163.910246154</v>
      </c>
      <c r="K8" s="22">
        <f t="shared" si="1"/>
        <v>-8.2675210142042488E-3</v>
      </c>
      <c r="L8" s="22">
        <f t="shared" si="2"/>
        <v>-9.4615401758346707E-4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277014.98680000001</v>
      </c>
      <c r="F9" s="25">
        <f>VLOOKUP(C9,RA!B13:I48,8,0)</f>
        <v>81062.082699999999</v>
      </c>
      <c r="G9" s="16">
        <f t="shared" si="0"/>
        <v>195952.90410000001</v>
      </c>
      <c r="H9" s="27">
        <f>RA!J13</f>
        <v>29.262706554763199</v>
      </c>
      <c r="I9" s="20">
        <f>VLOOKUP(B9,RMS!B:D,3,FALSE)</f>
        <v>277015.111158974</v>
      </c>
      <c r="J9" s="21">
        <f>VLOOKUP(B9,RMS!B:E,4,FALSE)</f>
        <v>195952.90369316199</v>
      </c>
      <c r="K9" s="22">
        <f t="shared" si="1"/>
        <v>-0.12435897398972884</v>
      </c>
      <c r="L9" s="22">
        <f t="shared" si="2"/>
        <v>4.0683802217245102E-4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167873.06959999999</v>
      </c>
      <c r="F10" s="25">
        <f>VLOOKUP(C10,RA!B14:I49,8,0)</f>
        <v>12394.0416</v>
      </c>
      <c r="G10" s="16">
        <f t="shared" si="0"/>
        <v>155479.02799999999</v>
      </c>
      <c r="H10" s="27">
        <f>RA!J14</f>
        <v>7.3829838398332397</v>
      </c>
      <c r="I10" s="20">
        <f>VLOOKUP(B10,RMS!B:D,3,FALSE)</f>
        <v>167873.08218888901</v>
      </c>
      <c r="J10" s="21">
        <f>VLOOKUP(B10,RMS!B:E,4,FALSE)</f>
        <v>155479.02646752101</v>
      </c>
      <c r="K10" s="22">
        <f t="shared" si="1"/>
        <v>-1.258888901793398E-2</v>
      </c>
      <c r="L10" s="22">
        <f t="shared" si="2"/>
        <v>1.5324789856094867E-3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107208.8913</v>
      </c>
      <c r="F11" s="25">
        <f>VLOOKUP(C11,RA!B15:I50,8,0)</f>
        <v>21820.291000000001</v>
      </c>
      <c r="G11" s="16">
        <f t="shared" si="0"/>
        <v>85388.600300000006</v>
      </c>
      <c r="H11" s="27">
        <f>RA!J15</f>
        <v>20.3530609592266</v>
      </c>
      <c r="I11" s="20">
        <f>VLOOKUP(B11,RMS!B:D,3,FALSE)</f>
        <v>107208.908133333</v>
      </c>
      <c r="J11" s="21">
        <f>VLOOKUP(B11,RMS!B:E,4,FALSE)</f>
        <v>85388.598490598306</v>
      </c>
      <c r="K11" s="22">
        <f t="shared" si="1"/>
        <v>-1.6833332992973737E-2</v>
      </c>
      <c r="L11" s="22">
        <f t="shared" si="2"/>
        <v>1.8094016995746642E-3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931666.21470000001</v>
      </c>
      <c r="F12" s="25">
        <f>VLOOKUP(C12,RA!B16:I51,8,0)</f>
        <v>22472.294600000001</v>
      </c>
      <c r="G12" s="16">
        <f t="shared" si="0"/>
        <v>909193.92009999999</v>
      </c>
      <c r="H12" s="27">
        <f>RA!J16</f>
        <v>2.4120542577833199</v>
      </c>
      <c r="I12" s="20">
        <f>VLOOKUP(B12,RMS!B:D,3,FALSE)</f>
        <v>931666.03590000002</v>
      </c>
      <c r="J12" s="21">
        <f>VLOOKUP(B12,RMS!B:E,4,FALSE)</f>
        <v>909193.92009999999</v>
      </c>
      <c r="K12" s="22">
        <f t="shared" si="1"/>
        <v>0.1787999999942258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432047.3223</v>
      </c>
      <c r="F13" s="25">
        <f>VLOOKUP(C13,RA!B17:I52,8,0)</f>
        <v>52178.414799999999</v>
      </c>
      <c r="G13" s="16">
        <f t="shared" si="0"/>
        <v>379868.90749999997</v>
      </c>
      <c r="H13" s="27">
        <f>RA!J17</f>
        <v>12.077013814650799</v>
      </c>
      <c r="I13" s="20">
        <f>VLOOKUP(B13,RMS!B:D,3,FALSE)</f>
        <v>432047.39282564103</v>
      </c>
      <c r="J13" s="21">
        <f>VLOOKUP(B13,RMS!B:E,4,FALSE)</f>
        <v>379868.907871795</v>
      </c>
      <c r="K13" s="22">
        <f t="shared" si="1"/>
        <v>-7.0525641029234976E-2</v>
      </c>
      <c r="L13" s="22">
        <f t="shared" si="2"/>
        <v>-3.7179503124207258E-4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1641374.4095000001</v>
      </c>
      <c r="F14" s="25">
        <f>VLOOKUP(C14,RA!B18:I53,8,0)</f>
        <v>253933.8498</v>
      </c>
      <c r="G14" s="16">
        <f t="shared" si="0"/>
        <v>1387440.5597000001</v>
      </c>
      <c r="H14" s="27">
        <f>RA!J18</f>
        <v>15.4708059495916</v>
      </c>
      <c r="I14" s="20">
        <f>VLOOKUP(B14,RMS!B:D,3,FALSE)</f>
        <v>1641374.6418367501</v>
      </c>
      <c r="J14" s="21">
        <f>VLOOKUP(B14,RMS!B:E,4,FALSE)</f>
        <v>1387440.5578888899</v>
      </c>
      <c r="K14" s="22">
        <f t="shared" si="1"/>
        <v>-0.23233675002120435</v>
      </c>
      <c r="L14" s="22">
        <f t="shared" si="2"/>
        <v>1.8111101817339659E-3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397033.05579999997</v>
      </c>
      <c r="F15" s="25">
        <f>VLOOKUP(C15,RA!B19:I54,8,0)</f>
        <v>38749.941899999998</v>
      </c>
      <c r="G15" s="16">
        <f t="shared" si="0"/>
        <v>358283.1139</v>
      </c>
      <c r="H15" s="27">
        <f>RA!J19</f>
        <v>9.759878008626</v>
      </c>
      <c r="I15" s="20">
        <f>VLOOKUP(B15,RMS!B:D,3,FALSE)</f>
        <v>397033.09112735</v>
      </c>
      <c r="J15" s="21">
        <f>VLOOKUP(B15,RMS!B:E,4,FALSE)</f>
        <v>358283.11359658098</v>
      </c>
      <c r="K15" s="22">
        <f t="shared" si="1"/>
        <v>-3.5327350022271276E-2</v>
      </c>
      <c r="L15" s="22">
        <f t="shared" si="2"/>
        <v>3.0341901583597064E-4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823801.21479999996</v>
      </c>
      <c r="F16" s="25">
        <f>VLOOKUP(C16,RA!B20:I55,8,0)</f>
        <v>69847.990699999995</v>
      </c>
      <c r="G16" s="16">
        <f t="shared" si="0"/>
        <v>753953.22409999999</v>
      </c>
      <c r="H16" s="27">
        <f>RA!J20</f>
        <v>8.4787433479273897</v>
      </c>
      <c r="I16" s="20">
        <f>VLOOKUP(B16,RMS!B:D,3,FALSE)</f>
        <v>823801.25699999998</v>
      </c>
      <c r="J16" s="21">
        <f>VLOOKUP(B16,RMS!B:E,4,FALSE)</f>
        <v>753953.22409999999</v>
      </c>
      <c r="K16" s="22">
        <f t="shared" si="1"/>
        <v>-4.2200000025331974E-2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342537.35220000002</v>
      </c>
      <c r="F17" s="25">
        <f>VLOOKUP(C17,RA!B21:I56,8,0)</f>
        <v>30944.3989</v>
      </c>
      <c r="G17" s="16">
        <f t="shared" si="0"/>
        <v>311592.95330000005</v>
      </c>
      <c r="H17" s="27">
        <f>RA!J21</f>
        <v>9.0338757806279304</v>
      </c>
      <c r="I17" s="20">
        <f>VLOOKUP(B17,RMS!B:D,3,FALSE)</f>
        <v>342537.093516375</v>
      </c>
      <c r="J17" s="21">
        <f>VLOOKUP(B17,RMS!B:E,4,FALSE)</f>
        <v>311592.953237282</v>
      </c>
      <c r="K17" s="22">
        <f t="shared" si="1"/>
        <v>0.25868362502660602</v>
      </c>
      <c r="L17" s="22">
        <f t="shared" si="2"/>
        <v>6.271805614233017E-5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1248143.0677</v>
      </c>
      <c r="F18" s="25">
        <f>VLOOKUP(C18,RA!B22:I57,8,0)</f>
        <v>153955.73989999999</v>
      </c>
      <c r="G18" s="16">
        <f t="shared" si="0"/>
        <v>1094187.3278000001</v>
      </c>
      <c r="H18" s="27">
        <f>RA!J22</f>
        <v>12.3347830776884</v>
      </c>
      <c r="I18" s="20">
        <f>VLOOKUP(B18,RMS!B:D,3,FALSE)</f>
        <v>1248143.5529</v>
      </c>
      <c r="J18" s="21">
        <f>VLOOKUP(B18,RMS!B:E,4,FALSE)</f>
        <v>1094187.3308999999</v>
      </c>
      <c r="K18" s="22">
        <f t="shared" si="1"/>
        <v>-0.48519999999552965</v>
      </c>
      <c r="L18" s="22">
        <f t="shared" si="2"/>
        <v>-3.0999998562037945E-3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2387564.0395</v>
      </c>
      <c r="F19" s="25">
        <f>VLOOKUP(C19,RA!B23:I58,8,0)</f>
        <v>204163.63159999999</v>
      </c>
      <c r="G19" s="16">
        <f t="shared" si="0"/>
        <v>2183400.4079</v>
      </c>
      <c r="H19" s="27">
        <f>RA!J23</f>
        <v>8.5511269319819192</v>
      </c>
      <c r="I19" s="20">
        <f>VLOOKUP(B19,RMS!B:D,3,FALSE)</f>
        <v>2387564.8710743599</v>
      </c>
      <c r="J19" s="21">
        <f>VLOOKUP(B19,RMS!B:E,4,FALSE)</f>
        <v>2183400.4465264999</v>
      </c>
      <c r="K19" s="22">
        <f t="shared" si="1"/>
        <v>-0.83157435990869999</v>
      </c>
      <c r="L19" s="22">
        <f t="shared" si="2"/>
        <v>-3.8626499939709902E-2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248695.30410000001</v>
      </c>
      <c r="F20" s="25">
        <f>VLOOKUP(C20,RA!B24:I59,8,0)</f>
        <v>49897.0965</v>
      </c>
      <c r="G20" s="16">
        <f t="shared" si="0"/>
        <v>198798.20760000002</v>
      </c>
      <c r="H20" s="27">
        <f>RA!J24</f>
        <v>20.063545904323298</v>
      </c>
      <c r="I20" s="20">
        <f>VLOOKUP(B20,RMS!B:D,3,FALSE)</f>
        <v>248695.27247103801</v>
      </c>
      <c r="J20" s="21">
        <f>VLOOKUP(B20,RMS!B:E,4,FALSE)</f>
        <v>198798.20313158401</v>
      </c>
      <c r="K20" s="22">
        <f t="shared" si="1"/>
        <v>3.1628961995011196E-2</v>
      </c>
      <c r="L20" s="22">
        <f t="shared" si="2"/>
        <v>4.468416009331122E-3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218367.0981</v>
      </c>
      <c r="F21" s="25">
        <f>VLOOKUP(C21,RA!B25:I60,8,0)</f>
        <v>18527.364699999998</v>
      </c>
      <c r="G21" s="16">
        <f t="shared" si="0"/>
        <v>199839.7334</v>
      </c>
      <c r="H21" s="27">
        <f>RA!J25</f>
        <v>8.4845037834021593</v>
      </c>
      <c r="I21" s="20">
        <f>VLOOKUP(B21,RMS!B:D,3,FALSE)</f>
        <v>218367.10463545099</v>
      </c>
      <c r="J21" s="21">
        <f>VLOOKUP(B21,RMS!B:E,4,FALSE)</f>
        <v>199839.73402263099</v>
      </c>
      <c r="K21" s="22">
        <f t="shared" si="1"/>
        <v>-6.5354509861208498E-3</v>
      </c>
      <c r="L21" s="22">
        <f t="shared" si="2"/>
        <v>-6.2263099243864417E-4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625089.10049999994</v>
      </c>
      <c r="F22" s="25">
        <f>VLOOKUP(C22,RA!B26:I61,8,0)</f>
        <v>136345.09390000001</v>
      </c>
      <c r="G22" s="16">
        <f t="shared" si="0"/>
        <v>488744.00659999996</v>
      </c>
      <c r="H22" s="27">
        <f>RA!J26</f>
        <v>21.812105472794102</v>
      </c>
      <c r="I22" s="20">
        <f>VLOOKUP(B22,RMS!B:D,3,FALSE)</f>
        <v>625089.08358005399</v>
      </c>
      <c r="J22" s="21">
        <f>VLOOKUP(B22,RMS!B:E,4,FALSE)</f>
        <v>488744.028670314</v>
      </c>
      <c r="K22" s="22">
        <f t="shared" si="1"/>
        <v>1.6919945948757231E-2</v>
      </c>
      <c r="L22" s="22">
        <f t="shared" si="2"/>
        <v>-2.2070314036682248E-2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222738.864</v>
      </c>
      <c r="F23" s="25">
        <f>VLOOKUP(C23,RA!B27:I62,8,0)</f>
        <v>73013.960500000001</v>
      </c>
      <c r="G23" s="16">
        <f t="shared" si="0"/>
        <v>149724.90350000001</v>
      </c>
      <c r="H23" s="27">
        <f>RA!J27</f>
        <v>32.780072228437</v>
      </c>
      <c r="I23" s="20">
        <f>VLOOKUP(B23,RMS!B:D,3,FALSE)</f>
        <v>222738.800985031</v>
      </c>
      <c r="J23" s="21">
        <f>VLOOKUP(B23,RMS!B:E,4,FALSE)</f>
        <v>149724.91501810201</v>
      </c>
      <c r="K23" s="22">
        <f t="shared" si="1"/>
        <v>6.3014968996867537E-2</v>
      </c>
      <c r="L23" s="22">
        <f t="shared" si="2"/>
        <v>-1.1518101993715391E-2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775217.88280000002</v>
      </c>
      <c r="F24" s="25">
        <f>VLOOKUP(C24,RA!B28:I63,8,0)</f>
        <v>37876.627500000002</v>
      </c>
      <c r="G24" s="16">
        <f t="shared" si="0"/>
        <v>737341.25530000008</v>
      </c>
      <c r="H24" s="27">
        <f>RA!J28</f>
        <v>4.8859331473615999</v>
      </c>
      <c r="I24" s="20">
        <f>VLOOKUP(B24,RMS!B:D,3,FALSE)</f>
        <v>775217.88291150401</v>
      </c>
      <c r="J24" s="21">
        <f>VLOOKUP(B24,RMS!B:E,4,FALSE)</f>
        <v>737341.22667345102</v>
      </c>
      <c r="K24" s="22">
        <f t="shared" si="1"/>
        <v>-1.1150399222970009E-4</v>
      </c>
      <c r="L24" s="22">
        <f t="shared" si="2"/>
        <v>2.8626549057662487E-2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519329.69650000002</v>
      </c>
      <c r="F25" s="25">
        <f>VLOOKUP(C25,RA!B29:I64,8,0)</f>
        <v>83857.740600000005</v>
      </c>
      <c r="G25" s="16">
        <f t="shared" si="0"/>
        <v>435471.9559</v>
      </c>
      <c r="H25" s="27">
        <f>RA!J29</f>
        <v>16.1473031804566</v>
      </c>
      <c r="I25" s="20">
        <f>VLOOKUP(B25,RMS!B:D,3,FALSE)</f>
        <v>519329.694347788</v>
      </c>
      <c r="J25" s="21">
        <f>VLOOKUP(B25,RMS!B:E,4,FALSE)</f>
        <v>435471.95030503499</v>
      </c>
      <c r="K25" s="22">
        <f t="shared" si="1"/>
        <v>2.1522120223380625E-3</v>
      </c>
      <c r="L25" s="22">
        <f t="shared" si="2"/>
        <v>5.5949650122784078E-3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1043573.7560000001</v>
      </c>
      <c r="F26" s="25">
        <f>VLOOKUP(C26,RA!B30:I65,8,0)</f>
        <v>145165.9847</v>
      </c>
      <c r="G26" s="16">
        <f t="shared" si="0"/>
        <v>898407.77130000002</v>
      </c>
      <c r="H26" s="27">
        <f>RA!J30</f>
        <v>13.910467167784899</v>
      </c>
      <c r="I26" s="20">
        <f>VLOOKUP(B26,RMS!B:D,3,FALSE)</f>
        <v>1043573.76854248</v>
      </c>
      <c r="J26" s="21">
        <f>VLOOKUP(B26,RMS!B:E,4,FALSE)</f>
        <v>898407.79291984905</v>
      </c>
      <c r="K26" s="22">
        <f t="shared" si="1"/>
        <v>-1.254247990436852E-2</v>
      </c>
      <c r="L26" s="22">
        <f t="shared" si="2"/>
        <v>-2.1619849023409188E-2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670920.12060000002</v>
      </c>
      <c r="F27" s="25">
        <f>VLOOKUP(C27,RA!B31:I66,8,0)</f>
        <v>22984.915799999999</v>
      </c>
      <c r="G27" s="16">
        <f t="shared" si="0"/>
        <v>647935.20480000007</v>
      </c>
      <c r="H27" s="27">
        <f>RA!J31</f>
        <v>3.4258796381668701</v>
      </c>
      <c r="I27" s="20">
        <f>VLOOKUP(B27,RMS!B:D,3,FALSE)</f>
        <v>670920.07080265495</v>
      </c>
      <c r="J27" s="21">
        <f>VLOOKUP(B27,RMS!B:E,4,FALSE)</f>
        <v>647935.22231238906</v>
      </c>
      <c r="K27" s="22">
        <f t="shared" si="1"/>
        <v>4.9797345069237053E-2</v>
      </c>
      <c r="L27" s="22">
        <f t="shared" si="2"/>
        <v>-1.7512388993054628E-2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117297.0478</v>
      </c>
      <c r="F28" s="25">
        <f>VLOOKUP(C28,RA!B32:I67,8,0)</f>
        <v>32211.743999999999</v>
      </c>
      <c r="G28" s="16">
        <f t="shared" si="0"/>
        <v>85085.303799999994</v>
      </c>
      <c r="H28" s="27">
        <f>RA!J32</f>
        <v>27.461683481517301</v>
      </c>
      <c r="I28" s="20">
        <f>VLOOKUP(B28,RMS!B:D,3,FALSE)</f>
        <v>117296.959250511</v>
      </c>
      <c r="J28" s="21">
        <f>VLOOKUP(B28,RMS!B:E,4,FALSE)</f>
        <v>85085.286241502996</v>
      </c>
      <c r="K28" s="22">
        <f t="shared" si="1"/>
        <v>8.8549488995340653E-2</v>
      </c>
      <c r="L28" s="22">
        <f t="shared" si="2"/>
        <v>1.7558496998390183E-2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114244.43520000001</v>
      </c>
      <c r="F31" s="25">
        <f>VLOOKUP(C31,RA!B35:I70,8,0)</f>
        <v>19963.7601</v>
      </c>
      <c r="G31" s="16">
        <f t="shared" si="0"/>
        <v>94280.675100000008</v>
      </c>
      <c r="H31" s="27">
        <f>RA!J35</f>
        <v>17.474601773863899</v>
      </c>
      <c r="I31" s="20">
        <f>VLOOKUP(B31,RMS!B:D,3,FALSE)</f>
        <v>114244.43459999999</v>
      </c>
      <c r="J31" s="21">
        <f>VLOOKUP(B31,RMS!B:E,4,FALSE)</f>
        <v>94280.684800000003</v>
      </c>
      <c r="K31" s="22">
        <f t="shared" si="1"/>
        <v>6.0000001394655555E-4</v>
      </c>
      <c r="L31" s="22">
        <f t="shared" si="2"/>
        <v>-9.6999999950639904E-3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205928.2064</v>
      </c>
      <c r="F35" s="25">
        <f>VLOOKUP(C35,RA!B8:I74,8,0)</f>
        <v>10669.330900000001</v>
      </c>
      <c r="G35" s="16">
        <f t="shared" si="0"/>
        <v>195258.87549999999</v>
      </c>
      <c r="H35" s="27">
        <f>RA!J39</f>
        <v>5.1810925207961196</v>
      </c>
      <c r="I35" s="20">
        <f>VLOOKUP(B35,RMS!B:D,3,FALSE)</f>
        <v>205928.20512820501</v>
      </c>
      <c r="J35" s="21">
        <f>VLOOKUP(B35,RMS!B:E,4,FALSE)</f>
        <v>195258.876068376</v>
      </c>
      <c r="K35" s="22">
        <f t="shared" si="1"/>
        <v>1.2717949866782874E-3</v>
      </c>
      <c r="L35" s="22">
        <f t="shared" si="2"/>
        <v>-5.6837601005099714E-4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526552.06759999995</v>
      </c>
      <c r="F36" s="25">
        <f>VLOOKUP(C36,RA!B8:I75,8,0)</f>
        <v>29009.7837</v>
      </c>
      <c r="G36" s="16">
        <f t="shared" si="0"/>
        <v>497542.28389999992</v>
      </c>
      <c r="H36" s="27">
        <f>RA!J40</f>
        <v>5.5093855831248097</v>
      </c>
      <c r="I36" s="20">
        <f>VLOOKUP(B36,RMS!B:D,3,FALSE)</f>
        <v>526552.05781452998</v>
      </c>
      <c r="J36" s="21">
        <f>VLOOKUP(B36,RMS!B:E,4,FALSE)</f>
        <v>497542.27999743598</v>
      </c>
      <c r="K36" s="22">
        <f t="shared" si="1"/>
        <v>9.7854699706658721E-3</v>
      </c>
      <c r="L36" s="22">
        <f t="shared" si="2"/>
        <v>3.9025639416649938E-3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36700.554300000003</v>
      </c>
      <c r="F40" s="25">
        <f>VLOOKUP(C40,RA!B8:I78,8,0)</f>
        <v>5971.9260000000004</v>
      </c>
      <c r="G40" s="16">
        <f t="shared" si="0"/>
        <v>30728.628300000004</v>
      </c>
      <c r="H40" s="27">
        <f>RA!J43</f>
        <v>0</v>
      </c>
      <c r="I40" s="20">
        <f>VLOOKUP(B40,RMS!B:D,3,FALSE)</f>
        <v>36700.554118447901</v>
      </c>
      <c r="J40" s="21">
        <f>VLOOKUP(B40,RMS!B:E,4,FALSE)</f>
        <v>30728.628394221301</v>
      </c>
      <c r="K40" s="22">
        <f t="shared" si="1"/>
        <v>1.8155210273107514E-4</v>
      </c>
      <c r="L40" s="22">
        <f t="shared" si="2"/>
        <v>-9.4221297331387177E-5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15115568.1425</v>
      </c>
      <c r="E7" s="63">
        <v>19575130</v>
      </c>
      <c r="F7" s="64">
        <v>77.218226098626204</v>
      </c>
      <c r="G7" s="63">
        <v>14519615.065400001</v>
      </c>
      <c r="H7" s="64">
        <v>4.10446884725026</v>
      </c>
      <c r="I7" s="63">
        <v>1852120.9765999999</v>
      </c>
      <c r="J7" s="64">
        <v>12.2530688832823</v>
      </c>
      <c r="K7" s="63">
        <v>1473733.2646000001</v>
      </c>
      <c r="L7" s="64">
        <v>10.1499472125255</v>
      </c>
      <c r="M7" s="64">
        <v>0.25675454377607598</v>
      </c>
      <c r="N7" s="63">
        <v>381536512.74019998</v>
      </c>
      <c r="O7" s="63">
        <v>4063819880.0935998</v>
      </c>
      <c r="P7" s="63">
        <v>949347</v>
      </c>
      <c r="Q7" s="63">
        <v>948473</v>
      </c>
      <c r="R7" s="64">
        <v>9.2148115971668998E-2</v>
      </c>
      <c r="S7" s="63">
        <v>15.922068687740101</v>
      </c>
      <c r="T7" s="63">
        <v>16.1775819359117</v>
      </c>
      <c r="U7" s="65">
        <v>-1.60477418595969</v>
      </c>
      <c r="V7" s="53"/>
      <c r="W7" s="53"/>
    </row>
    <row r="8" spans="1:23" ht="14.25" thickBot="1" x14ac:dyDescent="0.2">
      <c r="A8" s="50">
        <v>41842</v>
      </c>
      <c r="B8" s="40" t="s">
        <v>6</v>
      </c>
      <c r="C8" s="41"/>
      <c r="D8" s="66">
        <v>571020.84490000003</v>
      </c>
      <c r="E8" s="66">
        <v>604194</v>
      </c>
      <c r="F8" s="67">
        <v>94.509519276920997</v>
      </c>
      <c r="G8" s="66">
        <v>487165.1948</v>
      </c>
      <c r="H8" s="67">
        <v>17.212980523870598</v>
      </c>
      <c r="I8" s="66">
        <v>133671.70749999999</v>
      </c>
      <c r="J8" s="67">
        <v>23.409251815213398</v>
      </c>
      <c r="K8" s="66">
        <v>79916.934800000003</v>
      </c>
      <c r="L8" s="67">
        <v>16.404483664480399</v>
      </c>
      <c r="M8" s="67">
        <v>0.67263306374958698</v>
      </c>
      <c r="N8" s="66">
        <v>14814598.120200001</v>
      </c>
      <c r="O8" s="66">
        <v>155399240.11230001</v>
      </c>
      <c r="P8" s="66">
        <v>31760</v>
      </c>
      <c r="Q8" s="66">
        <v>32358</v>
      </c>
      <c r="R8" s="67">
        <v>-1.84807466468879</v>
      </c>
      <c r="S8" s="66">
        <v>17.9792457462217</v>
      </c>
      <c r="T8" s="66">
        <v>19.116468965943501</v>
      </c>
      <c r="U8" s="68">
        <v>-6.32519982080355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94425.072100000005</v>
      </c>
      <c r="E9" s="66">
        <v>115457</v>
      </c>
      <c r="F9" s="67">
        <v>81.783756809894598</v>
      </c>
      <c r="G9" s="66">
        <v>94928.983399999997</v>
      </c>
      <c r="H9" s="67">
        <v>-0.53082976552764105</v>
      </c>
      <c r="I9" s="66">
        <v>21092.308300000001</v>
      </c>
      <c r="J9" s="67">
        <v>22.337614185417198</v>
      </c>
      <c r="K9" s="66">
        <v>17767.923599999998</v>
      </c>
      <c r="L9" s="67">
        <v>18.7170692907684</v>
      </c>
      <c r="M9" s="67">
        <v>0.18710034863049499</v>
      </c>
      <c r="N9" s="66">
        <v>2647350.9903000002</v>
      </c>
      <c r="O9" s="66">
        <v>26152794.250700001</v>
      </c>
      <c r="P9" s="66">
        <v>5520</v>
      </c>
      <c r="Q9" s="66">
        <v>5645</v>
      </c>
      <c r="R9" s="67">
        <v>-2.2143489813994699</v>
      </c>
      <c r="S9" s="66">
        <v>17.105991322463801</v>
      </c>
      <c r="T9" s="66">
        <v>16.7910306820195</v>
      </c>
      <c r="U9" s="68">
        <v>1.8412299790580999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163414.2874</v>
      </c>
      <c r="E10" s="66">
        <v>184313</v>
      </c>
      <c r="F10" s="67">
        <v>88.661292149766993</v>
      </c>
      <c r="G10" s="66">
        <v>149973.55369999999</v>
      </c>
      <c r="H10" s="67">
        <v>8.9620692238087507</v>
      </c>
      <c r="I10" s="66">
        <v>45662.713100000001</v>
      </c>
      <c r="J10" s="67">
        <v>27.942913576600802</v>
      </c>
      <c r="K10" s="66">
        <v>30056.230100000001</v>
      </c>
      <c r="L10" s="67">
        <v>20.0410201388727</v>
      </c>
      <c r="M10" s="67">
        <v>0.51924286406098497</v>
      </c>
      <c r="N10" s="66">
        <v>4184219.5669</v>
      </c>
      <c r="O10" s="66">
        <v>39762210.403099999</v>
      </c>
      <c r="P10" s="66">
        <v>88914</v>
      </c>
      <c r="Q10" s="66">
        <v>89729</v>
      </c>
      <c r="R10" s="67">
        <v>-0.90829051923012605</v>
      </c>
      <c r="S10" s="66">
        <v>1.8378915288930899</v>
      </c>
      <c r="T10" s="66">
        <v>1.77151519352718</v>
      </c>
      <c r="U10" s="68">
        <v>3.61154803329923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55268.4542</v>
      </c>
      <c r="E11" s="66">
        <v>47747</v>
      </c>
      <c r="F11" s="67">
        <v>115.752726244581</v>
      </c>
      <c r="G11" s="66">
        <v>42322.8174</v>
      </c>
      <c r="H11" s="67">
        <v>30.587842670417299</v>
      </c>
      <c r="I11" s="66">
        <v>11318.424800000001</v>
      </c>
      <c r="J11" s="67">
        <v>20.478996497788799</v>
      </c>
      <c r="K11" s="66">
        <v>7603.0433000000003</v>
      </c>
      <c r="L11" s="67">
        <v>17.9644073033758</v>
      </c>
      <c r="M11" s="67">
        <v>0.48867030653370103</v>
      </c>
      <c r="N11" s="66">
        <v>1514358.0909</v>
      </c>
      <c r="O11" s="66">
        <v>16614894.287799999</v>
      </c>
      <c r="P11" s="66">
        <v>3507</v>
      </c>
      <c r="Q11" s="66">
        <v>3564</v>
      </c>
      <c r="R11" s="67">
        <v>-1.5993265993265999</v>
      </c>
      <c r="S11" s="66">
        <v>15.7594679783291</v>
      </c>
      <c r="T11" s="66">
        <v>15.8339958754209</v>
      </c>
      <c r="U11" s="68">
        <v>-0.47290871236454901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150521.72579999999</v>
      </c>
      <c r="E12" s="66">
        <v>164655</v>
      </c>
      <c r="F12" s="67">
        <v>91.416431811970497</v>
      </c>
      <c r="G12" s="66">
        <v>128312.2507</v>
      </c>
      <c r="H12" s="67">
        <v>17.308928008695599</v>
      </c>
      <c r="I12" s="66">
        <v>33357.816500000001</v>
      </c>
      <c r="J12" s="67">
        <v>22.1614629534097</v>
      </c>
      <c r="K12" s="66">
        <v>8429.3022999999994</v>
      </c>
      <c r="L12" s="67">
        <v>6.5693667237652198</v>
      </c>
      <c r="M12" s="67">
        <v>2.95736388526486</v>
      </c>
      <c r="N12" s="66">
        <v>4306940.9556</v>
      </c>
      <c r="O12" s="66">
        <v>49196373.303000003</v>
      </c>
      <c r="P12" s="66">
        <v>2202</v>
      </c>
      <c r="Q12" s="66">
        <v>1987</v>
      </c>
      <c r="R12" s="67">
        <v>10.8203321590337</v>
      </c>
      <c r="S12" s="66">
        <v>68.356823705722107</v>
      </c>
      <c r="T12" s="66">
        <v>70.890994262707594</v>
      </c>
      <c r="U12" s="68">
        <v>-3.70726786237933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277014.98680000001</v>
      </c>
      <c r="E13" s="66">
        <v>301452</v>
      </c>
      <c r="F13" s="67">
        <v>91.893564083170801</v>
      </c>
      <c r="G13" s="66">
        <v>261442.86180000001</v>
      </c>
      <c r="H13" s="67">
        <v>5.9562249635686904</v>
      </c>
      <c r="I13" s="66">
        <v>81062.082699999999</v>
      </c>
      <c r="J13" s="67">
        <v>29.262706554763199</v>
      </c>
      <c r="K13" s="66">
        <v>47814.687299999998</v>
      </c>
      <c r="L13" s="67">
        <v>18.288771386146099</v>
      </c>
      <c r="M13" s="67">
        <v>0.69533855134089695</v>
      </c>
      <c r="N13" s="66">
        <v>7535450.0888</v>
      </c>
      <c r="O13" s="66">
        <v>78064687.194100007</v>
      </c>
      <c r="P13" s="66">
        <v>11096</v>
      </c>
      <c r="Q13" s="66">
        <v>11144</v>
      </c>
      <c r="R13" s="67">
        <v>-0.43072505384062998</v>
      </c>
      <c r="S13" s="66">
        <v>24.965301622206201</v>
      </c>
      <c r="T13" s="66">
        <v>25.661032923546301</v>
      </c>
      <c r="U13" s="68">
        <v>-2.7867930933438498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167873.06959999999</v>
      </c>
      <c r="E14" s="66">
        <v>140461</v>
      </c>
      <c r="F14" s="67">
        <v>119.515787015613</v>
      </c>
      <c r="G14" s="66">
        <v>141114.43909999999</v>
      </c>
      <c r="H14" s="67">
        <v>18.962361804122501</v>
      </c>
      <c r="I14" s="66">
        <v>12394.0416</v>
      </c>
      <c r="J14" s="67">
        <v>7.3829838398332397</v>
      </c>
      <c r="K14" s="66">
        <v>10541.257</v>
      </c>
      <c r="L14" s="67">
        <v>7.4700059520698598</v>
      </c>
      <c r="M14" s="67">
        <v>0.17576505344666199</v>
      </c>
      <c r="N14" s="66">
        <v>4082622.7056999998</v>
      </c>
      <c r="O14" s="66">
        <v>36853730.907899998</v>
      </c>
      <c r="P14" s="66">
        <v>3310</v>
      </c>
      <c r="Q14" s="66">
        <v>3430</v>
      </c>
      <c r="R14" s="67">
        <v>-3.4985422740524701</v>
      </c>
      <c r="S14" s="66">
        <v>50.716939456193401</v>
      </c>
      <c r="T14" s="66">
        <v>49.442669037900899</v>
      </c>
      <c r="U14" s="68">
        <v>2.51251442211557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107208.8913</v>
      </c>
      <c r="E15" s="66">
        <v>111727</v>
      </c>
      <c r="F15" s="67">
        <v>95.956117411189794</v>
      </c>
      <c r="G15" s="66">
        <v>101541.6526</v>
      </c>
      <c r="H15" s="67">
        <v>5.5811960460450596</v>
      </c>
      <c r="I15" s="66">
        <v>21820.291000000001</v>
      </c>
      <c r="J15" s="67">
        <v>20.3530609592266</v>
      </c>
      <c r="K15" s="66">
        <v>10852.803900000001</v>
      </c>
      <c r="L15" s="67">
        <v>10.6880315832086</v>
      </c>
      <c r="M15" s="67">
        <v>1.0105671493797099</v>
      </c>
      <c r="N15" s="66">
        <v>3188430.0885000001</v>
      </c>
      <c r="O15" s="66">
        <v>29010297.384500001</v>
      </c>
      <c r="P15" s="66">
        <v>5183</v>
      </c>
      <c r="Q15" s="66">
        <v>5484</v>
      </c>
      <c r="R15" s="67">
        <v>-5.48869438366156</v>
      </c>
      <c r="S15" s="66">
        <v>20.6847175959869</v>
      </c>
      <c r="T15" s="66">
        <v>20.3943448577681</v>
      </c>
      <c r="U15" s="68">
        <v>1.4038032517068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931666.21470000001</v>
      </c>
      <c r="E16" s="66">
        <v>1072074</v>
      </c>
      <c r="F16" s="67">
        <v>86.903162906665003</v>
      </c>
      <c r="G16" s="66">
        <v>889136.05039999995</v>
      </c>
      <c r="H16" s="67">
        <v>4.78331345139667</v>
      </c>
      <c r="I16" s="66">
        <v>22472.294600000001</v>
      </c>
      <c r="J16" s="67">
        <v>2.4120542577833199</v>
      </c>
      <c r="K16" s="66">
        <v>21096.334200000001</v>
      </c>
      <c r="L16" s="67">
        <v>2.3726778585244999</v>
      </c>
      <c r="M16" s="67">
        <v>6.5222724808748994E-2</v>
      </c>
      <c r="N16" s="66">
        <v>22419301.858399998</v>
      </c>
      <c r="O16" s="66">
        <v>209310440.40259999</v>
      </c>
      <c r="P16" s="66">
        <v>66813</v>
      </c>
      <c r="Q16" s="66">
        <v>65156</v>
      </c>
      <c r="R16" s="67">
        <v>2.5431272637976599</v>
      </c>
      <c r="S16" s="66">
        <v>13.944385294778</v>
      </c>
      <c r="T16" s="66">
        <v>13.451282098348599</v>
      </c>
      <c r="U16" s="68">
        <v>3.5362132213461299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432047.3223</v>
      </c>
      <c r="E17" s="66">
        <v>966131</v>
      </c>
      <c r="F17" s="67">
        <v>44.7193312604605</v>
      </c>
      <c r="G17" s="66">
        <v>472250.04680000001</v>
      </c>
      <c r="H17" s="67">
        <v>-8.5130165200441006</v>
      </c>
      <c r="I17" s="66">
        <v>52178.414799999999</v>
      </c>
      <c r="J17" s="67">
        <v>12.077013814650799</v>
      </c>
      <c r="K17" s="66">
        <v>51827.230300000003</v>
      </c>
      <c r="L17" s="67">
        <v>10.9745315328574</v>
      </c>
      <c r="M17" s="67">
        <v>6.776061502171E-3</v>
      </c>
      <c r="N17" s="66">
        <v>14937271.1131</v>
      </c>
      <c r="O17" s="66">
        <v>205448711.85440001</v>
      </c>
      <c r="P17" s="66">
        <v>12821</v>
      </c>
      <c r="Q17" s="66">
        <v>12767</v>
      </c>
      <c r="R17" s="67">
        <v>0.42296545782094502</v>
      </c>
      <c r="S17" s="66">
        <v>33.698410599797199</v>
      </c>
      <c r="T17" s="66">
        <v>48.249881608835302</v>
      </c>
      <c r="U17" s="68">
        <v>-43.181475773001701</v>
      </c>
    </row>
    <row r="18" spans="1:21" ht="12" thickBot="1" x14ac:dyDescent="0.2">
      <c r="A18" s="51"/>
      <c r="B18" s="40" t="s">
        <v>16</v>
      </c>
      <c r="C18" s="41"/>
      <c r="D18" s="66">
        <v>1641374.4095000001</v>
      </c>
      <c r="E18" s="66">
        <v>1814883</v>
      </c>
      <c r="F18" s="67">
        <v>90.439681759099599</v>
      </c>
      <c r="G18" s="66">
        <v>1523556.1114000001</v>
      </c>
      <c r="H18" s="67">
        <v>7.7331118439567303</v>
      </c>
      <c r="I18" s="66">
        <v>253933.8498</v>
      </c>
      <c r="J18" s="67">
        <v>15.4708059495916</v>
      </c>
      <c r="K18" s="66">
        <v>147326.66089999999</v>
      </c>
      <c r="L18" s="67">
        <v>9.6699202476120902</v>
      </c>
      <c r="M18" s="67">
        <v>0.723610976104054</v>
      </c>
      <c r="N18" s="66">
        <v>43201876.995099999</v>
      </c>
      <c r="O18" s="66">
        <v>505706635.76620001</v>
      </c>
      <c r="P18" s="66">
        <v>88737</v>
      </c>
      <c r="Q18" s="66">
        <v>89644</v>
      </c>
      <c r="R18" s="67">
        <v>-1.0117799294989001</v>
      </c>
      <c r="S18" s="66">
        <v>18.497068973483401</v>
      </c>
      <c r="T18" s="66">
        <v>18.780381451073101</v>
      </c>
      <c r="U18" s="68">
        <v>-1.5316614648290301</v>
      </c>
    </row>
    <row r="19" spans="1:21" ht="12" thickBot="1" x14ac:dyDescent="0.2">
      <c r="A19" s="51"/>
      <c r="B19" s="40" t="s">
        <v>17</v>
      </c>
      <c r="C19" s="41"/>
      <c r="D19" s="66">
        <v>397033.05579999997</v>
      </c>
      <c r="E19" s="66">
        <v>526216</v>
      </c>
      <c r="F19" s="67">
        <v>75.450586033111904</v>
      </c>
      <c r="G19" s="66">
        <v>423329.61930000002</v>
      </c>
      <c r="H19" s="67">
        <v>-6.2118411519333101</v>
      </c>
      <c r="I19" s="66">
        <v>38749.941899999998</v>
      </c>
      <c r="J19" s="67">
        <v>9.759878008626</v>
      </c>
      <c r="K19" s="66">
        <v>37260.670899999997</v>
      </c>
      <c r="L19" s="67">
        <v>8.8018105044510406</v>
      </c>
      <c r="M19" s="67">
        <v>3.9968979731924002E-2</v>
      </c>
      <c r="N19" s="66">
        <v>11504746.221799999</v>
      </c>
      <c r="O19" s="66">
        <v>160242148.69459999</v>
      </c>
      <c r="P19" s="66">
        <v>9637</v>
      </c>
      <c r="Q19" s="66">
        <v>10007</v>
      </c>
      <c r="R19" s="67">
        <v>-3.69741181173179</v>
      </c>
      <c r="S19" s="66">
        <v>41.198822849434499</v>
      </c>
      <c r="T19" s="66">
        <v>39.290261926651397</v>
      </c>
      <c r="U19" s="68">
        <v>4.6325617840057403</v>
      </c>
    </row>
    <row r="20" spans="1:21" ht="12" thickBot="1" x14ac:dyDescent="0.2">
      <c r="A20" s="51"/>
      <c r="B20" s="40" t="s">
        <v>18</v>
      </c>
      <c r="C20" s="41"/>
      <c r="D20" s="66">
        <v>823801.21479999996</v>
      </c>
      <c r="E20" s="66">
        <v>960370</v>
      </c>
      <c r="F20" s="67">
        <v>85.779565667398998</v>
      </c>
      <c r="G20" s="66">
        <v>751889.49089999998</v>
      </c>
      <c r="H20" s="67">
        <v>9.5641347259585601</v>
      </c>
      <c r="I20" s="66">
        <v>69847.990699999995</v>
      </c>
      <c r="J20" s="67">
        <v>8.4787433479273897</v>
      </c>
      <c r="K20" s="66">
        <v>43293.248200000002</v>
      </c>
      <c r="L20" s="67">
        <v>5.7579270257094102</v>
      </c>
      <c r="M20" s="67">
        <v>0.61336914193470005</v>
      </c>
      <c r="N20" s="66">
        <v>20764058.516399998</v>
      </c>
      <c r="O20" s="66">
        <v>233509812.25909999</v>
      </c>
      <c r="P20" s="66">
        <v>38902</v>
      </c>
      <c r="Q20" s="66">
        <v>38742</v>
      </c>
      <c r="R20" s="67">
        <v>0.41298848794590898</v>
      </c>
      <c r="S20" s="66">
        <v>21.1763203639916</v>
      </c>
      <c r="T20" s="66">
        <v>21.782414250683999</v>
      </c>
      <c r="U20" s="68">
        <v>-2.8621303242231502</v>
      </c>
    </row>
    <row r="21" spans="1:21" ht="12" thickBot="1" x14ac:dyDescent="0.2">
      <c r="A21" s="51"/>
      <c r="B21" s="40" t="s">
        <v>19</v>
      </c>
      <c r="C21" s="41"/>
      <c r="D21" s="66">
        <v>342537.35220000002</v>
      </c>
      <c r="E21" s="66">
        <v>422064</v>
      </c>
      <c r="F21" s="67">
        <v>81.157680399181203</v>
      </c>
      <c r="G21" s="66">
        <v>391164.1545</v>
      </c>
      <c r="H21" s="67">
        <v>-12.431303262477201</v>
      </c>
      <c r="I21" s="66">
        <v>30944.3989</v>
      </c>
      <c r="J21" s="67">
        <v>9.0338757806279304</v>
      </c>
      <c r="K21" s="66">
        <v>10823.2701</v>
      </c>
      <c r="L21" s="67">
        <v>2.7669381193260598</v>
      </c>
      <c r="M21" s="67">
        <v>1.8590618744698999</v>
      </c>
      <c r="N21" s="66">
        <v>8070160.3183000004</v>
      </c>
      <c r="O21" s="66">
        <v>93442647.597499996</v>
      </c>
      <c r="P21" s="66">
        <v>31337</v>
      </c>
      <c r="Q21" s="66">
        <v>32169</v>
      </c>
      <c r="R21" s="67">
        <v>-2.5863408871895301</v>
      </c>
      <c r="S21" s="66">
        <v>10.930764023359</v>
      </c>
      <c r="T21" s="66">
        <v>10.559770580372399</v>
      </c>
      <c r="U21" s="68">
        <v>3.3940303001121399</v>
      </c>
    </row>
    <row r="22" spans="1:21" ht="12" thickBot="1" x14ac:dyDescent="0.2">
      <c r="A22" s="51"/>
      <c r="B22" s="40" t="s">
        <v>20</v>
      </c>
      <c r="C22" s="41"/>
      <c r="D22" s="66">
        <v>1248143.0677</v>
      </c>
      <c r="E22" s="66">
        <v>1345771</v>
      </c>
      <c r="F22" s="67">
        <v>92.745576156716098</v>
      </c>
      <c r="G22" s="66">
        <v>1114795.6765000001</v>
      </c>
      <c r="H22" s="67">
        <v>11.9615992428905</v>
      </c>
      <c r="I22" s="66">
        <v>153955.73989999999</v>
      </c>
      <c r="J22" s="67">
        <v>12.3347830776884</v>
      </c>
      <c r="K22" s="66">
        <v>118713.3109</v>
      </c>
      <c r="L22" s="67">
        <v>10.648885118814899</v>
      </c>
      <c r="M22" s="67">
        <v>0.29687007070072402</v>
      </c>
      <c r="N22" s="66">
        <v>28659111.782299999</v>
      </c>
      <c r="O22" s="66">
        <v>283432250.81660002</v>
      </c>
      <c r="P22" s="66">
        <v>77282</v>
      </c>
      <c r="Q22" s="66">
        <v>76764</v>
      </c>
      <c r="R22" s="67">
        <v>0.67479547704654097</v>
      </c>
      <c r="S22" s="66">
        <v>16.150501639450301</v>
      </c>
      <c r="T22" s="66">
        <v>16.250700214944501</v>
      </c>
      <c r="U22" s="68">
        <v>-0.62040534548739501</v>
      </c>
    </row>
    <row r="23" spans="1:21" ht="12" thickBot="1" x14ac:dyDescent="0.2">
      <c r="A23" s="51"/>
      <c r="B23" s="40" t="s">
        <v>21</v>
      </c>
      <c r="C23" s="41"/>
      <c r="D23" s="66">
        <v>2387564.0395</v>
      </c>
      <c r="E23" s="66">
        <v>2832423</v>
      </c>
      <c r="F23" s="67">
        <v>84.294049282187004</v>
      </c>
      <c r="G23" s="66">
        <v>2348053.1195</v>
      </c>
      <c r="H23" s="67">
        <v>1.6827098020854701</v>
      </c>
      <c r="I23" s="66">
        <v>204163.63159999999</v>
      </c>
      <c r="J23" s="67">
        <v>8.5511269319819192</v>
      </c>
      <c r="K23" s="66">
        <v>188121.49189999999</v>
      </c>
      <c r="L23" s="67">
        <v>8.0118073282796498</v>
      </c>
      <c r="M23" s="67">
        <v>8.5275422483506003E-2</v>
      </c>
      <c r="N23" s="66">
        <v>61505776.6096</v>
      </c>
      <c r="O23" s="66">
        <v>586196759.45659995</v>
      </c>
      <c r="P23" s="66">
        <v>83827</v>
      </c>
      <c r="Q23" s="66">
        <v>85015</v>
      </c>
      <c r="R23" s="67">
        <v>-1.3974004587425699</v>
      </c>
      <c r="S23" s="66">
        <v>28.482040863922101</v>
      </c>
      <c r="T23" s="66">
        <v>28.333938484973199</v>
      </c>
      <c r="U23" s="68">
        <v>0.51998513609494901</v>
      </c>
    </row>
    <row r="24" spans="1:21" ht="12" thickBot="1" x14ac:dyDescent="0.2">
      <c r="A24" s="51"/>
      <c r="B24" s="40" t="s">
        <v>22</v>
      </c>
      <c r="C24" s="41"/>
      <c r="D24" s="66">
        <v>248695.30410000001</v>
      </c>
      <c r="E24" s="66">
        <v>336973</v>
      </c>
      <c r="F24" s="67">
        <v>73.802739121531999</v>
      </c>
      <c r="G24" s="66">
        <v>284380.44990000001</v>
      </c>
      <c r="H24" s="67">
        <v>-12.548382215637</v>
      </c>
      <c r="I24" s="66">
        <v>49897.0965</v>
      </c>
      <c r="J24" s="67">
        <v>20.063545904323298</v>
      </c>
      <c r="K24" s="66">
        <v>45694.228000000003</v>
      </c>
      <c r="L24" s="67">
        <v>16.0679920212757</v>
      </c>
      <c r="M24" s="67">
        <v>9.1978104980786998E-2</v>
      </c>
      <c r="N24" s="66">
        <v>6343666.7258000001</v>
      </c>
      <c r="O24" s="66">
        <v>64274064.949900001</v>
      </c>
      <c r="P24" s="66">
        <v>27100</v>
      </c>
      <c r="Q24" s="66">
        <v>26951</v>
      </c>
      <c r="R24" s="67">
        <v>0.55285518162591096</v>
      </c>
      <c r="S24" s="66">
        <v>9.1769484907749099</v>
      </c>
      <c r="T24" s="66">
        <v>9.1766907869837802</v>
      </c>
      <c r="U24" s="68">
        <v>2.8081642975710001E-3</v>
      </c>
    </row>
    <row r="25" spans="1:21" ht="12" thickBot="1" x14ac:dyDescent="0.2">
      <c r="A25" s="51"/>
      <c r="B25" s="40" t="s">
        <v>23</v>
      </c>
      <c r="C25" s="41"/>
      <c r="D25" s="66">
        <v>218367.0981</v>
      </c>
      <c r="E25" s="66">
        <v>279084</v>
      </c>
      <c r="F25" s="67">
        <v>78.244219697295406</v>
      </c>
      <c r="G25" s="66">
        <v>194272.49179999999</v>
      </c>
      <c r="H25" s="67">
        <v>12.4024796700528</v>
      </c>
      <c r="I25" s="66">
        <v>18527.364699999998</v>
      </c>
      <c r="J25" s="67">
        <v>8.4845037834021593</v>
      </c>
      <c r="K25" s="66">
        <v>21903.456399999999</v>
      </c>
      <c r="L25" s="67">
        <v>11.2746051677503</v>
      </c>
      <c r="M25" s="67">
        <v>-0.15413511175341299</v>
      </c>
      <c r="N25" s="66">
        <v>5344540.2653000001</v>
      </c>
      <c r="O25" s="66">
        <v>62370425.599100001</v>
      </c>
      <c r="P25" s="66">
        <v>18600</v>
      </c>
      <c r="Q25" s="66">
        <v>17670</v>
      </c>
      <c r="R25" s="67">
        <v>5.2631578947368398</v>
      </c>
      <c r="S25" s="66">
        <v>11.7401665645161</v>
      </c>
      <c r="T25" s="66">
        <v>12.0826886134692</v>
      </c>
      <c r="U25" s="68">
        <v>-2.9175229079651999</v>
      </c>
    </row>
    <row r="26" spans="1:21" ht="12" thickBot="1" x14ac:dyDescent="0.2">
      <c r="A26" s="51"/>
      <c r="B26" s="40" t="s">
        <v>24</v>
      </c>
      <c r="C26" s="41"/>
      <c r="D26" s="66">
        <v>625089.10049999994</v>
      </c>
      <c r="E26" s="66">
        <v>591353</v>
      </c>
      <c r="F26" s="67">
        <v>105.70490054163901</v>
      </c>
      <c r="G26" s="66">
        <v>547336.99300000002</v>
      </c>
      <c r="H26" s="67">
        <v>14.205527580702</v>
      </c>
      <c r="I26" s="66">
        <v>136345.09390000001</v>
      </c>
      <c r="J26" s="67">
        <v>21.812105472794102</v>
      </c>
      <c r="K26" s="66">
        <v>102769.6379</v>
      </c>
      <c r="L26" s="67">
        <v>18.7763003806322</v>
      </c>
      <c r="M26" s="67">
        <v>0.32670598715810001</v>
      </c>
      <c r="N26" s="66">
        <v>13680335.831499999</v>
      </c>
      <c r="O26" s="66">
        <v>133650585.5433</v>
      </c>
      <c r="P26" s="66">
        <v>43212</v>
      </c>
      <c r="Q26" s="66">
        <v>41600</v>
      </c>
      <c r="R26" s="67">
        <v>3.8750000000000102</v>
      </c>
      <c r="S26" s="66">
        <v>14.4656368717023</v>
      </c>
      <c r="T26" s="66">
        <v>15.1264380600962</v>
      </c>
      <c r="U26" s="68">
        <v>-4.5680753239873599</v>
      </c>
    </row>
    <row r="27" spans="1:21" ht="12" thickBot="1" x14ac:dyDescent="0.2">
      <c r="A27" s="51"/>
      <c r="B27" s="40" t="s">
        <v>25</v>
      </c>
      <c r="C27" s="41"/>
      <c r="D27" s="66">
        <v>222738.864</v>
      </c>
      <c r="E27" s="66">
        <v>267357</v>
      </c>
      <c r="F27" s="67">
        <v>83.311401609084498</v>
      </c>
      <c r="G27" s="66">
        <v>224866.0393</v>
      </c>
      <c r="H27" s="67">
        <v>-0.94597445955904003</v>
      </c>
      <c r="I27" s="66">
        <v>73013.960500000001</v>
      </c>
      <c r="J27" s="67">
        <v>32.780072228437</v>
      </c>
      <c r="K27" s="66">
        <v>63079.133399999999</v>
      </c>
      <c r="L27" s="67">
        <v>28.051871948455702</v>
      </c>
      <c r="M27" s="67">
        <v>0.157497837470291</v>
      </c>
      <c r="N27" s="66">
        <v>5845624.3806999996</v>
      </c>
      <c r="O27" s="66">
        <v>56402340.394500002</v>
      </c>
      <c r="P27" s="66">
        <v>31957</v>
      </c>
      <c r="Q27" s="66">
        <v>32710</v>
      </c>
      <c r="R27" s="67">
        <v>-2.3020483032711798</v>
      </c>
      <c r="S27" s="66">
        <v>6.9699553775385699</v>
      </c>
      <c r="T27" s="66">
        <v>7.1206773158055601</v>
      </c>
      <c r="U27" s="68">
        <v>-2.1624519828737201</v>
      </c>
    </row>
    <row r="28" spans="1:21" ht="12" thickBot="1" x14ac:dyDescent="0.2">
      <c r="A28" s="51"/>
      <c r="B28" s="40" t="s">
        <v>26</v>
      </c>
      <c r="C28" s="41"/>
      <c r="D28" s="66">
        <v>775217.88280000002</v>
      </c>
      <c r="E28" s="66">
        <v>1064881</v>
      </c>
      <c r="F28" s="67">
        <v>72.798545828125398</v>
      </c>
      <c r="G28" s="66">
        <v>783753.78300000005</v>
      </c>
      <c r="H28" s="67">
        <v>-1.0891048164803601</v>
      </c>
      <c r="I28" s="66">
        <v>37876.627500000002</v>
      </c>
      <c r="J28" s="67">
        <v>4.8859331473615999</v>
      </c>
      <c r="K28" s="66">
        <v>46375.283300000003</v>
      </c>
      <c r="L28" s="67">
        <v>5.9170729769861898</v>
      </c>
      <c r="M28" s="67">
        <v>-0.183258304753041</v>
      </c>
      <c r="N28" s="66">
        <v>18152540.586599998</v>
      </c>
      <c r="O28" s="66">
        <v>189852669.78209999</v>
      </c>
      <c r="P28" s="66">
        <v>45603</v>
      </c>
      <c r="Q28" s="66">
        <v>44703</v>
      </c>
      <c r="R28" s="67">
        <v>2.01328769881215</v>
      </c>
      <c r="S28" s="66">
        <v>16.999273793390799</v>
      </c>
      <c r="T28" s="66">
        <v>17.177768333221501</v>
      </c>
      <c r="U28" s="68">
        <v>-1.0500127358387501</v>
      </c>
    </row>
    <row r="29" spans="1:21" ht="12" thickBot="1" x14ac:dyDescent="0.2">
      <c r="A29" s="51"/>
      <c r="B29" s="40" t="s">
        <v>27</v>
      </c>
      <c r="C29" s="41"/>
      <c r="D29" s="66">
        <v>519329.69650000002</v>
      </c>
      <c r="E29" s="66">
        <v>635731</v>
      </c>
      <c r="F29" s="67">
        <v>81.690164000182506</v>
      </c>
      <c r="G29" s="66">
        <v>536471.99840000004</v>
      </c>
      <c r="H29" s="67">
        <v>-3.1953768232314199</v>
      </c>
      <c r="I29" s="66">
        <v>83857.740600000005</v>
      </c>
      <c r="J29" s="67">
        <v>16.1473031804566</v>
      </c>
      <c r="K29" s="66">
        <v>87045.122900000002</v>
      </c>
      <c r="L29" s="67">
        <v>16.225473679820698</v>
      </c>
      <c r="M29" s="67">
        <v>-3.6617586302471999E-2</v>
      </c>
      <c r="N29" s="66">
        <v>11025956.806</v>
      </c>
      <c r="O29" s="66">
        <v>135125779.6706</v>
      </c>
      <c r="P29" s="66">
        <v>88761</v>
      </c>
      <c r="Q29" s="66">
        <v>88660</v>
      </c>
      <c r="R29" s="67">
        <v>0.113918339724783</v>
      </c>
      <c r="S29" s="66">
        <v>5.8508770349590504</v>
      </c>
      <c r="T29" s="66">
        <v>5.7602450124069504</v>
      </c>
      <c r="U29" s="68">
        <v>1.5490331109434201</v>
      </c>
    </row>
    <row r="30" spans="1:21" ht="12" thickBot="1" x14ac:dyDescent="0.2">
      <c r="A30" s="51"/>
      <c r="B30" s="40" t="s">
        <v>28</v>
      </c>
      <c r="C30" s="41"/>
      <c r="D30" s="66">
        <v>1043573.7560000001</v>
      </c>
      <c r="E30" s="66">
        <v>1233863</v>
      </c>
      <c r="F30" s="67">
        <v>84.577765602826304</v>
      </c>
      <c r="G30" s="66">
        <v>993357.48809999996</v>
      </c>
      <c r="H30" s="67">
        <v>5.0552060563865</v>
      </c>
      <c r="I30" s="66">
        <v>145165.9847</v>
      </c>
      <c r="J30" s="67">
        <v>13.910467167784899</v>
      </c>
      <c r="K30" s="66">
        <v>154157.38279999999</v>
      </c>
      <c r="L30" s="67">
        <v>15.5188222414126</v>
      </c>
      <c r="M30" s="67">
        <v>-5.8326094648773003E-2</v>
      </c>
      <c r="N30" s="66">
        <v>25909655.175999999</v>
      </c>
      <c r="O30" s="66">
        <v>250573045.72530001</v>
      </c>
      <c r="P30" s="66">
        <v>68188</v>
      </c>
      <c r="Q30" s="66">
        <v>66415</v>
      </c>
      <c r="R30" s="67">
        <v>2.6695776556500799</v>
      </c>
      <c r="S30" s="66">
        <v>15.3043608259518</v>
      </c>
      <c r="T30" s="66">
        <v>15.418140676052101</v>
      </c>
      <c r="U30" s="68">
        <v>-0.74344725267703105</v>
      </c>
    </row>
    <row r="31" spans="1:21" ht="12" thickBot="1" x14ac:dyDescent="0.2">
      <c r="A31" s="51"/>
      <c r="B31" s="40" t="s">
        <v>29</v>
      </c>
      <c r="C31" s="41"/>
      <c r="D31" s="66">
        <v>670920.12060000002</v>
      </c>
      <c r="E31" s="66">
        <v>837503</v>
      </c>
      <c r="F31" s="67">
        <v>80.109578186585594</v>
      </c>
      <c r="G31" s="66">
        <v>705406.66899999999</v>
      </c>
      <c r="H31" s="67">
        <v>-4.88888890842059</v>
      </c>
      <c r="I31" s="66">
        <v>22984.915799999999</v>
      </c>
      <c r="J31" s="67">
        <v>3.4258796381668701</v>
      </c>
      <c r="K31" s="66">
        <v>36715.610399999998</v>
      </c>
      <c r="L31" s="67">
        <v>5.2048856373939403</v>
      </c>
      <c r="M31" s="67">
        <v>-0.37397429731959497</v>
      </c>
      <c r="N31" s="66">
        <v>17160200.214400001</v>
      </c>
      <c r="O31" s="66">
        <v>214617132.7414</v>
      </c>
      <c r="P31" s="66">
        <v>28675</v>
      </c>
      <c r="Q31" s="66">
        <v>29210</v>
      </c>
      <c r="R31" s="67">
        <v>-1.83156453269429</v>
      </c>
      <c r="S31" s="66">
        <v>23.397388687009599</v>
      </c>
      <c r="T31" s="66">
        <v>25.340112119137299</v>
      </c>
      <c r="U31" s="68">
        <v>-8.3031634774111005</v>
      </c>
    </row>
    <row r="32" spans="1:21" ht="12" thickBot="1" x14ac:dyDescent="0.2">
      <c r="A32" s="51"/>
      <c r="B32" s="40" t="s">
        <v>30</v>
      </c>
      <c r="C32" s="41"/>
      <c r="D32" s="66">
        <v>117297.0478</v>
      </c>
      <c r="E32" s="66">
        <v>153269</v>
      </c>
      <c r="F32" s="67">
        <v>76.530184055484099</v>
      </c>
      <c r="G32" s="66">
        <v>124838.8686</v>
      </c>
      <c r="H32" s="67">
        <v>-6.0412441129733203</v>
      </c>
      <c r="I32" s="66">
        <v>32211.743999999999</v>
      </c>
      <c r="J32" s="67">
        <v>27.461683481517301</v>
      </c>
      <c r="K32" s="66">
        <v>31856.7166</v>
      </c>
      <c r="L32" s="67">
        <v>25.518267633514899</v>
      </c>
      <c r="M32" s="67">
        <v>1.1144506964035E-2</v>
      </c>
      <c r="N32" s="66">
        <v>2963516.1655000001</v>
      </c>
      <c r="O32" s="66">
        <v>32892626.212400001</v>
      </c>
      <c r="P32" s="66">
        <v>24803</v>
      </c>
      <c r="Q32" s="66">
        <v>25187</v>
      </c>
      <c r="R32" s="67">
        <v>-1.5245960217572501</v>
      </c>
      <c r="S32" s="66">
        <v>4.7291475950489898</v>
      </c>
      <c r="T32" s="66">
        <v>4.8254561122801398</v>
      </c>
      <c r="U32" s="68">
        <v>-2.0364878721904298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56.957299999999996</v>
      </c>
      <c r="H33" s="69"/>
      <c r="I33" s="69"/>
      <c r="J33" s="69"/>
      <c r="K33" s="66">
        <v>12.275399999999999</v>
      </c>
      <c r="L33" s="67">
        <v>21.551934519368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114244.43520000001</v>
      </c>
      <c r="E35" s="66">
        <v>148360</v>
      </c>
      <c r="F35" s="67">
        <v>77.004876786195794</v>
      </c>
      <c r="G35" s="66">
        <v>143145.7015</v>
      </c>
      <c r="H35" s="67">
        <v>-20.190104206517201</v>
      </c>
      <c r="I35" s="66">
        <v>19963.7601</v>
      </c>
      <c r="J35" s="67">
        <v>17.474601773863899</v>
      </c>
      <c r="K35" s="66">
        <v>14784.9269</v>
      </c>
      <c r="L35" s="67">
        <v>10.3285860106669</v>
      </c>
      <c r="M35" s="67">
        <v>0.35027790363982098</v>
      </c>
      <c r="N35" s="66">
        <v>3341472.4561000001</v>
      </c>
      <c r="O35" s="66">
        <v>34547241.4388</v>
      </c>
      <c r="P35" s="66">
        <v>8519</v>
      </c>
      <c r="Q35" s="66">
        <v>8868</v>
      </c>
      <c r="R35" s="67">
        <v>-3.9354984212900299</v>
      </c>
      <c r="S35" s="66">
        <v>13.410545275267101</v>
      </c>
      <c r="T35" s="66">
        <v>13.564629927830399</v>
      </c>
      <c r="U35" s="68">
        <v>-1.1489812636293599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480781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693699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398020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205928.2064</v>
      </c>
      <c r="E39" s="66">
        <v>299627</v>
      </c>
      <c r="F39" s="67">
        <v>68.728187513141293</v>
      </c>
      <c r="G39" s="66">
        <v>300815.8113</v>
      </c>
      <c r="H39" s="67">
        <v>-31.5434233626004</v>
      </c>
      <c r="I39" s="66">
        <v>10669.330900000001</v>
      </c>
      <c r="J39" s="67">
        <v>5.1810925207961196</v>
      </c>
      <c r="K39" s="66">
        <v>14853.779699999999</v>
      </c>
      <c r="L39" s="67">
        <v>4.9378321025773797</v>
      </c>
      <c r="M39" s="67">
        <v>-0.281709361826606</v>
      </c>
      <c r="N39" s="66">
        <v>5480157.2001</v>
      </c>
      <c r="O39" s="66">
        <v>58218383.916100003</v>
      </c>
      <c r="P39" s="66">
        <v>320</v>
      </c>
      <c r="Q39" s="66">
        <v>355</v>
      </c>
      <c r="R39" s="67">
        <v>-9.8591549295774605</v>
      </c>
      <c r="S39" s="66">
        <v>643.52564500000005</v>
      </c>
      <c r="T39" s="66">
        <v>589.434213802817</v>
      </c>
      <c r="U39" s="68">
        <v>8.4054818354881693</v>
      </c>
    </row>
    <row r="40" spans="1:21" ht="12" thickBot="1" x14ac:dyDescent="0.2">
      <c r="A40" s="51"/>
      <c r="B40" s="40" t="s">
        <v>34</v>
      </c>
      <c r="C40" s="41"/>
      <c r="D40" s="66">
        <v>526552.06759999995</v>
      </c>
      <c r="E40" s="66">
        <v>358309</v>
      </c>
      <c r="F40" s="67">
        <v>146.954742303431</v>
      </c>
      <c r="G40" s="66">
        <v>346219.00880000001</v>
      </c>
      <c r="H40" s="67">
        <v>52.086411842329802</v>
      </c>
      <c r="I40" s="66">
        <v>29009.7837</v>
      </c>
      <c r="J40" s="67">
        <v>5.5093855831248097</v>
      </c>
      <c r="K40" s="66">
        <v>20284.713800000001</v>
      </c>
      <c r="L40" s="67">
        <v>5.8589255021863504</v>
      </c>
      <c r="M40" s="67">
        <v>0.43013029348237602</v>
      </c>
      <c r="N40" s="66">
        <v>12557460.382200001</v>
      </c>
      <c r="O40" s="66">
        <v>115650931.87270001</v>
      </c>
      <c r="P40" s="66">
        <v>2738</v>
      </c>
      <c r="Q40" s="66">
        <v>2519</v>
      </c>
      <c r="R40" s="67">
        <v>8.6939261611750602</v>
      </c>
      <c r="S40" s="66">
        <v>192.31266165084</v>
      </c>
      <c r="T40" s="66">
        <v>189.351735926955</v>
      </c>
      <c r="U40" s="68">
        <v>1.5396415911817201</v>
      </c>
    </row>
    <row r="41" spans="1:21" ht="12" thickBot="1" x14ac:dyDescent="0.2">
      <c r="A41" s="51"/>
      <c r="B41" s="40" t="s">
        <v>40</v>
      </c>
      <c r="C41" s="41"/>
      <c r="D41" s="69"/>
      <c r="E41" s="66">
        <v>114380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72002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36700.554300000003</v>
      </c>
      <c r="E44" s="71">
        <v>0</v>
      </c>
      <c r="F44" s="72"/>
      <c r="G44" s="71">
        <v>13716.7826</v>
      </c>
      <c r="H44" s="73">
        <v>167.55949532946599</v>
      </c>
      <c r="I44" s="71">
        <v>5971.9260000000004</v>
      </c>
      <c r="J44" s="73">
        <v>16.2720321638303</v>
      </c>
      <c r="K44" s="71">
        <v>2756.5974000000001</v>
      </c>
      <c r="L44" s="73">
        <v>20.0965305085465</v>
      </c>
      <c r="M44" s="73">
        <v>1.16641211371672</v>
      </c>
      <c r="N44" s="71">
        <v>395092.63919999998</v>
      </c>
      <c r="O44" s="71">
        <v>7295983.5798000004</v>
      </c>
      <c r="P44" s="71">
        <v>23</v>
      </c>
      <c r="Q44" s="71">
        <v>20</v>
      </c>
      <c r="R44" s="73">
        <v>15</v>
      </c>
      <c r="S44" s="71">
        <v>1595.6762739130399</v>
      </c>
      <c r="T44" s="71">
        <v>206.294535</v>
      </c>
      <c r="U44" s="74">
        <v>87.071654923206395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78259</v>
      </c>
      <c r="D2" s="32">
        <v>571021.23095042701</v>
      </c>
      <c r="E2" s="32">
        <v>437349.146211966</v>
      </c>
      <c r="F2" s="32">
        <v>133672.084738462</v>
      </c>
      <c r="G2" s="32">
        <v>437349.146211966</v>
      </c>
      <c r="H2" s="32">
        <v>0.234093020527403</v>
      </c>
    </row>
    <row r="3" spans="1:8" ht="14.25" x14ac:dyDescent="0.2">
      <c r="A3" s="32">
        <v>2</v>
      </c>
      <c r="B3" s="33">
        <v>13</v>
      </c>
      <c r="C3" s="32">
        <v>10054.325999999999</v>
      </c>
      <c r="D3" s="32">
        <v>94425.087063005805</v>
      </c>
      <c r="E3" s="32">
        <v>73332.756230050698</v>
      </c>
      <c r="F3" s="32">
        <v>21092.3308329551</v>
      </c>
      <c r="G3" s="32">
        <v>73332.756230050698</v>
      </c>
      <c r="H3" s="32">
        <v>0.22337634509016799</v>
      </c>
    </row>
    <row r="4" spans="1:8" ht="14.25" x14ac:dyDescent="0.2">
      <c r="A4" s="32">
        <v>3</v>
      </c>
      <c r="B4" s="33">
        <v>14</v>
      </c>
      <c r="C4" s="32">
        <v>111800</v>
      </c>
      <c r="D4" s="32">
        <v>163416.38662051299</v>
      </c>
      <c r="E4" s="32">
        <v>117751.574837607</v>
      </c>
      <c r="F4" s="32">
        <v>45664.811782905999</v>
      </c>
      <c r="G4" s="32">
        <v>117751.574837607</v>
      </c>
      <c r="H4" s="32">
        <v>0.27943838881316901</v>
      </c>
    </row>
    <row r="5" spans="1:8" ht="14.25" x14ac:dyDescent="0.2">
      <c r="A5" s="32">
        <v>4</v>
      </c>
      <c r="B5" s="33">
        <v>15</v>
      </c>
      <c r="C5" s="32">
        <v>4292</v>
      </c>
      <c r="D5" s="32">
        <v>55268.491628205098</v>
      </c>
      <c r="E5" s="32">
        <v>43950.029601709401</v>
      </c>
      <c r="F5" s="32">
        <v>11318.462026495699</v>
      </c>
      <c r="G5" s="32">
        <v>43950.029601709401</v>
      </c>
      <c r="H5" s="32">
        <v>0.204790499850001</v>
      </c>
    </row>
    <row r="6" spans="1:8" ht="14.25" x14ac:dyDescent="0.2">
      <c r="A6" s="32">
        <v>5</v>
      </c>
      <c r="B6" s="33">
        <v>16</v>
      </c>
      <c r="C6" s="32">
        <v>3263</v>
      </c>
      <c r="D6" s="32">
        <v>150521.734067521</v>
      </c>
      <c r="E6" s="32">
        <v>117163.910246154</v>
      </c>
      <c r="F6" s="32">
        <v>33357.823821367499</v>
      </c>
      <c r="G6" s="32">
        <v>117163.910246154</v>
      </c>
      <c r="H6" s="32">
        <v>0.221614666001681</v>
      </c>
    </row>
    <row r="7" spans="1:8" ht="14.25" x14ac:dyDescent="0.2">
      <c r="A7" s="32">
        <v>6</v>
      </c>
      <c r="B7" s="33">
        <v>17</v>
      </c>
      <c r="C7" s="32">
        <v>18436</v>
      </c>
      <c r="D7" s="32">
        <v>277015.111158974</v>
      </c>
      <c r="E7" s="32">
        <v>195952.90369316199</v>
      </c>
      <c r="F7" s="32">
        <v>81062.207465811996</v>
      </c>
      <c r="G7" s="32">
        <v>195952.90369316199</v>
      </c>
      <c r="H7" s="32">
        <v>0.292627384573586</v>
      </c>
    </row>
    <row r="8" spans="1:8" ht="14.25" x14ac:dyDescent="0.2">
      <c r="A8" s="32">
        <v>7</v>
      </c>
      <c r="B8" s="33">
        <v>18</v>
      </c>
      <c r="C8" s="32">
        <v>46326</v>
      </c>
      <c r="D8" s="32">
        <v>167873.08218888901</v>
      </c>
      <c r="E8" s="32">
        <v>155479.02646752101</v>
      </c>
      <c r="F8" s="32">
        <v>12394.0557213675</v>
      </c>
      <c r="G8" s="32">
        <v>155479.02646752101</v>
      </c>
      <c r="H8" s="32">
        <v>7.3829916981102806E-2</v>
      </c>
    </row>
    <row r="9" spans="1:8" ht="14.25" x14ac:dyDescent="0.2">
      <c r="A9" s="32">
        <v>8</v>
      </c>
      <c r="B9" s="33">
        <v>19</v>
      </c>
      <c r="C9" s="32">
        <v>15509</v>
      </c>
      <c r="D9" s="32">
        <v>107208.908133333</v>
      </c>
      <c r="E9" s="32">
        <v>85388.598490598306</v>
      </c>
      <c r="F9" s="32">
        <v>21820.309642734999</v>
      </c>
      <c r="G9" s="32">
        <v>85388.598490598306</v>
      </c>
      <c r="H9" s="32">
        <v>0.20353075152670699</v>
      </c>
    </row>
    <row r="10" spans="1:8" ht="14.25" x14ac:dyDescent="0.2">
      <c r="A10" s="32">
        <v>9</v>
      </c>
      <c r="B10" s="33">
        <v>21</v>
      </c>
      <c r="C10" s="32">
        <v>236802</v>
      </c>
      <c r="D10" s="32">
        <v>931666.03590000002</v>
      </c>
      <c r="E10" s="32">
        <v>909193.92009999999</v>
      </c>
      <c r="F10" s="32">
        <v>22472.1158</v>
      </c>
      <c r="G10" s="32">
        <v>909193.92009999999</v>
      </c>
      <c r="H10" s="32">
        <v>2.4120355292647E-2</v>
      </c>
    </row>
    <row r="11" spans="1:8" ht="14.25" x14ac:dyDescent="0.2">
      <c r="A11" s="32">
        <v>10</v>
      </c>
      <c r="B11" s="33">
        <v>22</v>
      </c>
      <c r="C11" s="32">
        <v>35820</v>
      </c>
      <c r="D11" s="32">
        <v>432047.39282564103</v>
      </c>
      <c r="E11" s="32">
        <v>379868.907871795</v>
      </c>
      <c r="F11" s="32">
        <v>52178.4849538462</v>
      </c>
      <c r="G11" s="32">
        <v>379868.907871795</v>
      </c>
      <c r="H11" s="32">
        <v>0.120770280807836</v>
      </c>
    </row>
    <row r="12" spans="1:8" ht="14.25" x14ac:dyDescent="0.2">
      <c r="A12" s="32">
        <v>11</v>
      </c>
      <c r="B12" s="33">
        <v>23</v>
      </c>
      <c r="C12" s="32">
        <v>285320.53100000002</v>
      </c>
      <c r="D12" s="32">
        <v>1641374.6418367501</v>
      </c>
      <c r="E12" s="32">
        <v>1387440.5578888899</v>
      </c>
      <c r="F12" s="32">
        <v>253934.08394786299</v>
      </c>
      <c r="G12" s="32">
        <v>1387440.5578888899</v>
      </c>
      <c r="H12" s="32">
        <v>0.15470818025048999</v>
      </c>
    </row>
    <row r="13" spans="1:8" ht="14.25" x14ac:dyDescent="0.2">
      <c r="A13" s="32">
        <v>12</v>
      </c>
      <c r="B13" s="33">
        <v>24</v>
      </c>
      <c r="C13" s="32">
        <v>15984.675999999999</v>
      </c>
      <c r="D13" s="32">
        <v>397033.09112735</v>
      </c>
      <c r="E13" s="32">
        <v>358283.11359658098</v>
      </c>
      <c r="F13" s="32">
        <v>38749.977530769203</v>
      </c>
      <c r="G13" s="32">
        <v>358283.11359658098</v>
      </c>
      <c r="H13" s="32">
        <v>9.7598861144649496E-2</v>
      </c>
    </row>
    <row r="14" spans="1:8" ht="14.25" x14ac:dyDescent="0.2">
      <c r="A14" s="32">
        <v>13</v>
      </c>
      <c r="B14" s="33">
        <v>25</v>
      </c>
      <c r="C14" s="32">
        <v>80149</v>
      </c>
      <c r="D14" s="32">
        <v>823801.25699999998</v>
      </c>
      <c r="E14" s="32">
        <v>753953.22409999999</v>
      </c>
      <c r="F14" s="32">
        <v>69848.032900000006</v>
      </c>
      <c r="G14" s="32">
        <v>753953.22409999999</v>
      </c>
      <c r="H14" s="32">
        <v>8.4787480361904796E-2</v>
      </c>
    </row>
    <row r="15" spans="1:8" ht="14.25" x14ac:dyDescent="0.2">
      <c r="A15" s="32">
        <v>14</v>
      </c>
      <c r="B15" s="33">
        <v>26</v>
      </c>
      <c r="C15" s="32">
        <v>73942</v>
      </c>
      <c r="D15" s="32">
        <v>342537.093516375</v>
      </c>
      <c r="E15" s="32">
        <v>311592.953237282</v>
      </c>
      <c r="F15" s="32">
        <v>30944.140279093899</v>
      </c>
      <c r="G15" s="32">
        <v>311592.953237282</v>
      </c>
      <c r="H15" s="32">
        <v>9.0338071014240504E-2</v>
      </c>
    </row>
    <row r="16" spans="1:8" ht="14.25" x14ac:dyDescent="0.2">
      <c r="A16" s="32">
        <v>15</v>
      </c>
      <c r="B16" s="33">
        <v>27</v>
      </c>
      <c r="C16" s="32">
        <v>190099.913</v>
      </c>
      <c r="D16" s="32">
        <v>1248143.5529</v>
      </c>
      <c r="E16" s="32">
        <v>1094187.3308999999</v>
      </c>
      <c r="F16" s="32">
        <v>153956.22200000001</v>
      </c>
      <c r="G16" s="32">
        <v>1094187.3308999999</v>
      </c>
      <c r="H16" s="32">
        <v>0.123348169080624</v>
      </c>
    </row>
    <row r="17" spans="1:8" ht="14.25" x14ac:dyDescent="0.2">
      <c r="A17" s="32">
        <v>16</v>
      </c>
      <c r="B17" s="33">
        <v>29</v>
      </c>
      <c r="C17" s="32">
        <v>196576</v>
      </c>
      <c r="D17" s="32">
        <v>2387564.8710743599</v>
      </c>
      <c r="E17" s="32">
        <v>2183400.4465264999</v>
      </c>
      <c r="F17" s="32">
        <v>204164.42454786299</v>
      </c>
      <c r="G17" s="32">
        <v>2183400.4465264999</v>
      </c>
      <c r="H17" s="32">
        <v>8.5511571652498397E-2</v>
      </c>
    </row>
    <row r="18" spans="1:8" ht="14.25" x14ac:dyDescent="0.2">
      <c r="A18" s="32">
        <v>17</v>
      </c>
      <c r="B18" s="33">
        <v>31</v>
      </c>
      <c r="C18" s="32">
        <v>32080.870999999999</v>
      </c>
      <c r="D18" s="32">
        <v>248695.27247103801</v>
      </c>
      <c r="E18" s="32">
        <v>198798.20313158401</v>
      </c>
      <c r="F18" s="32">
        <v>49897.069339453999</v>
      </c>
      <c r="G18" s="32">
        <v>198798.20313158401</v>
      </c>
      <c r="H18" s="32">
        <v>0.200635375347815</v>
      </c>
    </row>
    <row r="19" spans="1:8" ht="14.25" x14ac:dyDescent="0.2">
      <c r="A19" s="32">
        <v>18</v>
      </c>
      <c r="B19" s="33">
        <v>32</v>
      </c>
      <c r="C19" s="32">
        <v>14134.145</v>
      </c>
      <c r="D19" s="32">
        <v>218367.10463545099</v>
      </c>
      <c r="E19" s="32">
        <v>199839.73402263099</v>
      </c>
      <c r="F19" s="32">
        <v>18527.370612820599</v>
      </c>
      <c r="G19" s="32">
        <v>199839.73402263099</v>
      </c>
      <c r="H19" s="32">
        <v>8.4845062372149602E-2</v>
      </c>
    </row>
    <row r="20" spans="1:8" ht="14.25" x14ac:dyDescent="0.2">
      <c r="A20" s="32">
        <v>19</v>
      </c>
      <c r="B20" s="33">
        <v>33</v>
      </c>
      <c r="C20" s="32">
        <v>55192.550999999999</v>
      </c>
      <c r="D20" s="32">
        <v>625089.08358005399</v>
      </c>
      <c r="E20" s="32">
        <v>488744.028670314</v>
      </c>
      <c r="F20" s="32">
        <v>136345.05490973999</v>
      </c>
      <c r="G20" s="32">
        <v>488744.028670314</v>
      </c>
      <c r="H20" s="32">
        <v>0.218120998256529</v>
      </c>
    </row>
    <row r="21" spans="1:8" ht="14.25" x14ac:dyDescent="0.2">
      <c r="A21" s="32">
        <v>20</v>
      </c>
      <c r="B21" s="33">
        <v>34</v>
      </c>
      <c r="C21" s="32">
        <v>43108.343999999997</v>
      </c>
      <c r="D21" s="32">
        <v>222738.800985031</v>
      </c>
      <c r="E21" s="32">
        <v>149724.91501810201</v>
      </c>
      <c r="F21" s="32">
        <v>73013.885966929302</v>
      </c>
      <c r="G21" s="32">
        <v>149724.91501810201</v>
      </c>
      <c r="H21" s="32">
        <v>0.32780048040141901</v>
      </c>
    </row>
    <row r="22" spans="1:8" ht="14.25" x14ac:dyDescent="0.2">
      <c r="A22" s="32">
        <v>21</v>
      </c>
      <c r="B22" s="33">
        <v>35</v>
      </c>
      <c r="C22" s="32">
        <v>33297.656000000003</v>
      </c>
      <c r="D22" s="32">
        <v>775217.88291150401</v>
      </c>
      <c r="E22" s="32">
        <v>737341.22667345102</v>
      </c>
      <c r="F22" s="32">
        <v>37876.656238053103</v>
      </c>
      <c r="G22" s="32">
        <v>737341.22667345102</v>
      </c>
      <c r="H22" s="32">
        <v>4.8859368537524997E-2</v>
      </c>
    </row>
    <row r="23" spans="1:8" ht="14.25" x14ac:dyDescent="0.2">
      <c r="A23" s="32">
        <v>22</v>
      </c>
      <c r="B23" s="33">
        <v>36</v>
      </c>
      <c r="C23" s="32">
        <v>113555.174</v>
      </c>
      <c r="D23" s="32">
        <v>519329.694347788</v>
      </c>
      <c r="E23" s="32">
        <v>435471.95030503499</v>
      </c>
      <c r="F23" s="32">
        <v>83857.744042752995</v>
      </c>
      <c r="G23" s="32">
        <v>435471.95030503499</v>
      </c>
      <c r="H23" s="32">
        <v>0.16147303910296901</v>
      </c>
    </row>
    <row r="24" spans="1:8" ht="14.25" x14ac:dyDescent="0.2">
      <c r="A24" s="32">
        <v>23</v>
      </c>
      <c r="B24" s="33">
        <v>37</v>
      </c>
      <c r="C24" s="32">
        <v>129825.984</v>
      </c>
      <c r="D24" s="32">
        <v>1043573.76854248</v>
      </c>
      <c r="E24" s="32">
        <v>898407.79291984905</v>
      </c>
      <c r="F24" s="32">
        <v>145165.97562262899</v>
      </c>
      <c r="G24" s="32">
        <v>898407.79291984905</v>
      </c>
      <c r="H24" s="32">
        <v>0.13910466130763</v>
      </c>
    </row>
    <row r="25" spans="1:8" ht="14.25" x14ac:dyDescent="0.2">
      <c r="A25" s="32">
        <v>24</v>
      </c>
      <c r="B25" s="33">
        <v>38</v>
      </c>
      <c r="C25" s="32">
        <v>126818.77099999999</v>
      </c>
      <c r="D25" s="32">
        <v>670920.07080265495</v>
      </c>
      <c r="E25" s="32">
        <v>647935.22231238906</v>
      </c>
      <c r="F25" s="32">
        <v>22984.8484902655</v>
      </c>
      <c r="G25" s="32">
        <v>647935.22231238906</v>
      </c>
      <c r="H25" s="32">
        <v>3.4258698599920499E-2</v>
      </c>
    </row>
    <row r="26" spans="1:8" ht="14.25" x14ac:dyDescent="0.2">
      <c r="A26" s="32">
        <v>25</v>
      </c>
      <c r="B26" s="33">
        <v>39</v>
      </c>
      <c r="C26" s="32">
        <v>79173.517000000007</v>
      </c>
      <c r="D26" s="32">
        <v>117296.959250511</v>
      </c>
      <c r="E26" s="32">
        <v>85085.286241502996</v>
      </c>
      <c r="F26" s="32">
        <v>32211.673009007602</v>
      </c>
      <c r="G26" s="32">
        <v>85085.286241502996</v>
      </c>
      <c r="H26" s="32">
        <v>0.27461643690364801</v>
      </c>
    </row>
    <row r="27" spans="1:8" ht="14.25" x14ac:dyDescent="0.2">
      <c r="A27" s="32">
        <v>26</v>
      </c>
      <c r="B27" s="33">
        <v>42</v>
      </c>
      <c r="C27" s="32">
        <v>6068.8140000000003</v>
      </c>
      <c r="D27" s="32">
        <v>114244.43459999999</v>
      </c>
      <c r="E27" s="32">
        <v>94280.684800000003</v>
      </c>
      <c r="F27" s="32">
        <v>19963.749800000001</v>
      </c>
      <c r="G27" s="32">
        <v>94280.684800000003</v>
      </c>
      <c r="H27" s="32">
        <v>0.17474592849882201</v>
      </c>
    </row>
    <row r="28" spans="1:8" ht="14.25" x14ac:dyDescent="0.2">
      <c r="A28" s="32">
        <v>27</v>
      </c>
      <c r="B28" s="33">
        <v>75</v>
      </c>
      <c r="C28" s="32">
        <v>330</v>
      </c>
      <c r="D28" s="32">
        <v>205928.20512820501</v>
      </c>
      <c r="E28" s="32">
        <v>195258.876068376</v>
      </c>
      <c r="F28" s="32">
        <v>10669.329059829101</v>
      </c>
      <c r="G28" s="32">
        <v>195258.876068376</v>
      </c>
      <c r="H28" s="32">
        <v>5.1810916591958002E-2</v>
      </c>
    </row>
    <row r="29" spans="1:8" ht="14.25" x14ac:dyDescent="0.2">
      <c r="A29" s="32">
        <v>28</v>
      </c>
      <c r="B29" s="33">
        <v>76</v>
      </c>
      <c r="C29" s="32">
        <v>2865</v>
      </c>
      <c r="D29" s="32">
        <v>526552.05781452998</v>
      </c>
      <c r="E29" s="32">
        <v>497542.27999743598</v>
      </c>
      <c r="F29" s="32">
        <v>29009.777817094</v>
      </c>
      <c r="G29" s="32">
        <v>497542.27999743598</v>
      </c>
      <c r="H29" s="32">
        <v>5.5093845682609201E-2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36700.554118447901</v>
      </c>
      <c r="E30" s="32">
        <v>30728.628394221301</v>
      </c>
      <c r="F30" s="32">
        <v>5971.9257242266103</v>
      </c>
      <c r="G30" s="32">
        <v>30728.628394221301</v>
      </c>
      <c r="H30" s="32">
        <v>0.16272031492910799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2014-07-23T03:34:23Z</dcterms:modified>
</cp:coreProperties>
</file>