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<sst xmlns="http://schemas.openxmlformats.org/spreadsheetml/2006/main" count="116" uniqueCount="73">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</sst>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6" sqref="M6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17693948.819400001</v>
      </c>
      <c r="F3" s="25">
        <f>RA!I7</f>
        <v>1655385.7012</v>
      </c>
      <c r="G3" s="16">
        <f>E3-F3</f>
        <v>16038563.1182</v>
      </c>
      <c r="H3" s="27">
        <f>RA!J7</f>
        <v>9.3556600513334995</v>
      </c>
      <c r="I3" s="20">
        <f>SUM(I4:I40)</f>
        <v>17693952.659965239</v>
      </c>
      <c r="J3" s="21">
        <f>SUM(J4:J40)</f>
        <v>16038562.546503002</v>
      </c>
      <c r="K3" s="22">
        <f>E3-I3</f>
        <v>-3.840565238147974</v>
      </c>
      <c r="L3" s="22">
        <f>G3-J3</f>
        <v>0.57169699855148792</v>
      </c>
    </row>
    <row r="4" spans="1:13" x14ac:dyDescent="0.15">
      <c r="A4" s="40">
        <f>RA!A8</f>
        <v>41845</v>
      </c>
      <c r="B4" s="12">
        <v>12</v>
      </c>
      <c r="C4" s="37" t="s">
        <v>6</v>
      </c>
      <c r="D4" s="37"/>
      <c r="E4" s="15">
        <f>VLOOKUP(C4,RA!B8:D39,3,0)</f>
        <v>562382.30579999997</v>
      </c>
      <c r="F4" s="25">
        <f>VLOOKUP(C4,RA!B8:I43,8,0)</f>
        <v>137307.6238</v>
      </c>
      <c r="G4" s="16">
        <f t="shared" ref="G4:G40" si="0">E4-F4</f>
        <v>425074.68199999997</v>
      </c>
      <c r="H4" s="27">
        <f>RA!J8</f>
        <v>24.415352756285099</v>
      </c>
      <c r="I4" s="20">
        <f>VLOOKUP(B4,RMS!B:D,3,FALSE)</f>
        <v>562382.70430854696</v>
      </c>
      <c r="J4" s="21">
        <f>VLOOKUP(B4,RMS!B:E,4,FALSE)</f>
        <v>425074.68851282098</v>
      </c>
      <c r="K4" s="22">
        <f t="shared" ref="K4:K40" si="1">E4-I4</f>
        <v>-0.39850854699034244</v>
      </c>
      <c r="L4" s="22">
        <f t="shared" ref="L4:L40" si="2">G4-J4</f>
        <v>-6.512821011710912E-3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VLOOKUP(C5,RA!B8:D40,3,0)</f>
        <v>97181.8943</v>
      </c>
      <c r="F5" s="25">
        <f>VLOOKUP(C5,RA!B9:I44,8,0)</f>
        <v>21533.543000000001</v>
      </c>
      <c r="G5" s="16">
        <f t="shared" si="0"/>
        <v>75648.351299999995</v>
      </c>
      <c r="H5" s="27">
        <f>RA!J9</f>
        <v>22.157978248012</v>
      </c>
      <c r="I5" s="20">
        <f>VLOOKUP(B5,RMS!B:D,3,FALSE)</f>
        <v>97181.911391695001</v>
      </c>
      <c r="J5" s="21">
        <f>VLOOKUP(B5,RMS!B:E,4,FALSE)</f>
        <v>75648.347049285207</v>
      </c>
      <c r="K5" s="22">
        <f t="shared" si="1"/>
        <v>-1.7091695000999607E-2</v>
      </c>
      <c r="L5" s="22">
        <f t="shared" si="2"/>
        <v>4.2507147882133722E-3</v>
      </c>
      <c r="M5" s="36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VLOOKUP(C6,RA!B10:D41,3,0)</f>
        <v>167754.06229999999</v>
      </c>
      <c r="F6" s="25">
        <f>VLOOKUP(C6,RA!B10:I45,8,0)</f>
        <v>47618.605799999998</v>
      </c>
      <c r="G6" s="16">
        <f t="shared" si="0"/>
        <v>120135.4565</v>
      </c>
      <c r="H6" s="27">
        <f>RA!J10</f>
        <v>28.385962847708601</v>
      </c>
      <c r="I6" s="20">
        <f>VLOOKUP(B6,RMS!B:D,3,FALSE)</f>
        <v>167756.29787435901</v>
      </c>
      <c r="J6" s="21">
        <f>VLOOKUP(B6,RMS!B:E,4,FALSE)</f>
        <v>120135.45650170901</v>
      </c>
      <c r="K6" s="22">
        <f t="shared" si="1"/>
        <v>-2.2355743590160273</v>
      </c>
      <c r="L6" s="22">
        <f t="shared" si="2"/>
        <v>-1.7090060282498598E-6</v>
      </c>
      <c r="M6" s="36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VLOOKUP(C7,RA!B10:D42,3,0)</f>
        <v>54420.996299999999</v>
      </c>
      <c r="F7" s="25">
        <f>VLOOKUP(C7,RA!B11:I46,8,0)</f>
        <v>12190.7757</v>
      </c>
      <c r="G7" s="16">
        <f t="shared" si="0"/>
        <v>42230.220600000001</v>
      </c>
      <c r="H7" s="27">
        <f>RA!J11</f>
        <v>22.4008682839935</v>
      </c>
      <c r="I7" s="20">
        <f>VLOOKUP(B7,RMS!B:D,3,FALSE)</f>
        <v>54421.030029059802</v>
      </c>
      <c r="J7" s="21">
        <f>VLOOKUP(B7,RMS!B:E,4,FALSE)</f>
        <v>42230.220579487199</v>
      </c>
      <c r="K7" s="22">
        <f t="shared" si="1"/>
        <v>-3.3729059803590644E-2</v>
      </c>
      <c r="L7" s="22">
        <f t="shared" si="2"/>
        <v>2.0512801711447537E-5</v>
      </c>
      <c r="M7" s="36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VLOOKUP(C8,RA!B12:D43,3,0)</f>
        <v>123863.2469</v>
      </c>
      <c r="F8" s="25">
        <f>VLOOKUP(C8,RA!B12:I47,8,0)</f>
        <v>25870.038400000001</v>
      </c>
      <c r="G8" s="16">
        <f t="shared" si="0"/>
        <v>97993.208499999993</v>
      </c>
      <c r="H8" s="27">
        <f>RA!J12</f>
        <v>20.885968233083702</v>
      </c>
      <c r="I8" s="20">
        <f>VLOOKUP(B8,RMS!B:D,3,FALSE)</f>
        <v>123863.24873675199</v>
      </c>
      <c r="J8" s="21">
        <f>VLOOKUP(B8,RMS!B:E,4,FALSE)</f>
        <v>97993.207313675201</v>
      </c>
      <c r="K8" s="22">
        <f t="shared" si="1"/>
        <v>-1.8367519951425493E-3</v>
      </c>
      <c r="L8" s="22">
        <f t="shared" si="2"/>
        <v>1.1863247927976772E-3</v>
      </c>
      <c r="M8" s="36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VLOOKUP(C9,RA!B12:D44,3,0)</f>
        <v>252811.25090000001</v>
      </c>
      <c r="F9" s="25">
        <f>VLOOKUP(C9,RA!B13:I48,8,0)</f>
        <v>74800.980299999996</v>
      </c>
      <c r="G9" s="16">
        <f t="shared" si="0"/>
        <v>178010.27060000002</v>
      </c>
      <c r="H9" s="27">
        <f>RA!J13</f>
        <v>29.5876785679873</v>
      </c>
      <c r="I9" s="20">
        <f>VLOOKUP(B9,RMS!B:D,3,FALSE)</f>
        <v>252811.37080256399</v>
      </c>
      <c r="J9" s="21">
        <f>VLOOKUP(B9,RMS!B:E,4,FALSE)</f>
        <v>178010.27038974399</v>
      </c>
      <c r="K9" s="22">
        <f t="shared" si="1"/>
        <v>-0.11990256397984922</v>
      </c>
      <c r="L9" s="22">
        <f t="shared" si="2"/>
        <v>2.1025602472946048E-4</v>
      </c>
      <c r="M9" s="36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VLOOKUP(C10,RA!B14:D45,3,0)</f>
        <v>192555.88690000001</v>
      </c>
      <c r="F10" s="25">
        <f>VLOOKUP(C10,RA!B14:I49,8,0)</f>
        <v>18802.512599999998</v>
      </c>
      <c r="G10" s="16">
        <f t="shared" si="0"/>
        <v>173753.37430000002</v>
      </c>
      <c r="H10" s="27">
        <f>RA!J14</f>
        <v>9.7647041088724098</v>
      </c>
      <c r="I10" s="20">
        <f>VLOOKUP(B10,RMS!B:D,3,FALSE)</f>
        <v>192555.89388205099</v>
      </c>
      <c r="J10" s="21">
        <f>VLOOKUP(B10,RMS!B:E,4,FALSE)</f>
        <v>173753.369421368</v>
      </c>
      <c r="K10" s="22">
        <f t="shared" si="1"/>
        <v>-6.9820509816054255E-3</v>
      </c>
      <c r="L10" s="22">
        <f t="shared" si="2"/>
        <v>4.8786320257931948E-3</v>
      </c>
      <c r="M10" s="36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VLOOKUP(C11,RA!B14:D46,3,0)</f>
        <v>107769.005</v>
      </c>
      <c r="F11" s="25">
        <f>VLOOKUP(C11,RA!B15:I50,8,0)</f>
        <v>22485.114099999999</v>
      </c>
      <c r="G11" s="16">
        <f t="shared" si="0"/>
        <v>85283.890899999999</v>
      </c>
      <c r="H11" s="27">
        <f>RA!J15</f>
        <v>20.864175279339399</v>
      </c>
      <c r="I11" s="20">
        <f>VLOOKUP(B11,RMS!B:D,3,FALSE)</f>
        <v>107769.028659829</v>
      </c>
      <c r="J11" s="21">
        <f>VLOOKUP(B11,RMS!B:E,4,FALSE)</f>
        <v>85283.891250427405</v>
      </c>
      <c r="K11" s="22">
        <f t="shared" si="1"/>
        <v>-2.3659828992094845E-2</v>
      </c>
      <c r="L11" s="22">
        <f t="shared" si="2"/>
        <v>-3.5042740637436509E-4</v>
      </c>
      <c r="M11" s="36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VLOOKUP(C12,RA!B16:D47,3,0)</f>
        <v>939810.15330000001</v>
      </c>
      <c r="F12" s="25">
        <f>VLOOKUP(C12,RA!B16:I51,8,0)</f>
        <v>22607.154399999999</v>
      </c>
      <c r="G12" s="16">
        <f t="shared" si="0"/>
        <v>917202.99890000001</v>
      </c>
      <c r="H12" s="27">
        <f>RA!J16</f>
        <v>2.4055022517705802</v>
      </c>
      <c r="I12" s="20">
        <f>VLOOKUP(B12,RMS!B:D,3,FALSE)</f>
        <v>939809.99829999998</v>
      </c>
      <c r="J12" s="21">
        <f>VLOOKUP(B12,RMS!B:E,4,FALSE)</f>
        <v>917202.99890000001</v>
      </c>
      <c r="K12" s="22">
        <f t="shared" si="1"/>
        <v>0.15500000002793968</v>
      </c>
      <c r="L12" s="22">
        <f t="shared" si="2"/>
        <v>0</v>
      </c>
      <c r="M12" s="36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VLOOKUP(C13,RA!B16:D48,3,0)</f>
        <v>540938.72270000004</v>
      </c>
      <c r="F13" s="25">
        <f>VLOOKUP(C13,RA!B17:I52,8,0)</f>
        <v>51717.345399999998</v>
      </c>
      <c r="G13" s="16">
        <f t="shared" si="0"/>
        <v>489221.37730000005</v>
      </c>
      <c r="H13" s="27">
        <f>RA!J17</f>
        <v>9.5606661586107204</v>
      </c>
      <c r="I13" s="20">
        <f>VLOOKUP(B13,RMS!B:D,3,FALSE)</f>
        <v>540938.79434700904</v>
      </c>
      <c r="J13" s="21">
        <f>VLOOKUP(B13,RMS!B:E,4,FALSE)</f>
        <v>489221.37779829098</v>
      </c>
      <c r="K13" s="22">
        <f t="shared" si="1"/>
        <v>-7.1647008997388184E-2</v>
      </c>
      <c r="L13" s="22">
        <f t="shared" si="2"/>
        <v>-4.9829093040898442E-4</v>
      </c>
      <c r="M13" s="36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VLOOKUP(C14,RA!B18:D49,3,0)</f>
        <v>1939451.7408</v>
      </c>
      <c r="F14" s="25">
        <f>VLOOKUP(C14,RA!B18:I53,8,0)</f>
        <v>318053.19380000001</v>
      </c>
      <c r="G14" s="16">
        <f t="shared" si="0"/>
        <v>1621398.547</v>
      </c>
      <c r="H14" s="27">
        <f>RA!J18</f>
        <v>16.399129048130199</v>
      </c>
      <c r="I14" s="20">
        <f>VLOOKUP(B14,RMS!B:D,3,FALSE)</f>
        <v>1939452.06359744</v>
      </c>
      <c r="J14" s="21">
        <f>VLOOKUP(B14,RMS!B:E,4,FALSE)</f>
        <v>1621398.52707094</v>
      </c>
      <c r="K14" s="22">
        <f t="shared" si="1"/>
        <v>-0.32279743999242783</v>
      </c>
      <c r="L14" s="22">
        <f t="shared" si="2"/>
        <v>1.9929060013964772E-2</v>
      </c>
      <c r="M14" s="36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VLOOKUP(C15,RA!B18:D50,3,0)</f>
        <v>590803.18530000001</v>
      </c>
      <c r="F15" s="25">
        <f>VLOOKUP(C15,RA!B19:I54,8,0)</f>
        <v>23567.896199999999</v>
      </c>
      <c r="G15" s="16">
        <f t="shared" si="0"/>
        <v>567235.28910000005</v>
      </c>
      <c r="H15" s="27">
        <f>RA!J19</f>
        <v>3.9891281540793702</v>
      </c>
      <c r="I15" s="20">
        <f>VLOOKUP(B15,RMS!B:D,3,FALSE)</f>
        <v>590803.22638547001</v>
      </c>
      <c r="J15" s="21">
        <f>VLOOKUP(B15,RMS!B:E,4,FALSE)</f>
        <v>567235.28678717895</v>
      </c>
      <c r="K15" s="22">
        <f t="shared" si="1"/>
        <v>-4.1085470002144575E-2</v>
      </c>
      <c r="L15" s="22">
        <f t="shared" si="2"/>
        <v>2.3128211032599211E-3</v>
      </c>
      <c r="M15" s="36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VLOOKUP(C16,RA!B20:D51,3,0)</f>
        <v>959222.49970000004</v>
      </c>
      <c r="F16" s="25">
        <f>VLOOKUP(C16,RA!B20:I55,8,0)</f>
        <v>77869.937300000005</v>
      </c>
      <c r="G16" s="16">
        <f t="shared" si="0"/>
        <v>881352.56240000005</v>
      </c>
      <c r="H16" s="27">
        <f>RA!J20</f>
        <v>8.1180265605064594</v>
      </c>
      <c r="I16" s="20">
        <f>VLOOKUP(B16,RMS!B:D,3,FALSE)</f>
        <v>959222.49589999998</v>
      </c>
      <c r="J16" s="21">
        <f>VLOOKUP(B16,RMS!B:E,4,FALSE)</f>
        <v>881352.56240000005</v>
      </c>
      <c r="K16" s="22">
        <f t="shared" si="1"/>
        <v>3.8000000640749931E-3</v>
      </c>
      <c r="L16" s="22">
        <f t="shared" si="2"/>
        <v>0</v>
      </c>
      <c r="M16" s="36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VLOOKUP(C17,RA!B20:D52,3,0)</f>
        <v>366500.52720000001</v>
      </c>
      <c r="F17" s="25">
        <f>VLOOKUP(C17,RA!B21:I56,8,0)</f>
        <v>31853.701300000001</v>
      </c>
      <c r="G17" s="16">
        <f t="shared" si="0"/>
        <v>334646.8259</v>
      </c>
      <c r="H17" s="27">
        <f>RA!J21</f>
        <v>8.6913111812844299</v>
      </c>
      <c r="I17" s="20">
        <f>VLOOKUP(B17,RMS!B:D,3,FALSE)</f>
        <v>366500.22938303498</v>
      </c>
      <c r="J17" s="21">
        <f>VLOOKUP(B17,RMS!B:E,4,FALSE)</f>
        <v>334646.82581227599</v>
      </c>
      <c r="K17" s="22">
        <f t="shared" si="1"/>
        <v>0.29781696503050625</v>
      </c>
      <c r="L17" s="22">
        <f t="shared" si="2"/>
        <v>8.7724009063094854E-5</v>
      </c>
      <c r="M17" s="36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VLOOKUP(C18,RA!B22:D53,3,0)</f>
        <v>1337031.6078000001</v>
      </c>
      <c r="F18" s="25">
        <f>VLOOKUP(C18,RA!B22:I57,8,0)</f>
        <v>71992.681100000002</v>
      </c>
      <c r="G18" s="16">
        <f t="shared" si="0"/>
        <v>1265038.9267000002</v>
      </c>
      <c r="H18" s="27">
        <f>RA!J22</f>
        <v>5.3845160189189096</v>
      </c>
      <c r="I18" s="20">
        <f>VLOOKUP(B18,RMS!B:D,3,FALSE)</f>
        <v>1337031.9876000001</v>
      </c>
      <c r="J18" s="21">
        <f>VLOOKUP(B18,RMS!B:E,4,FALSE)</f>
        <v>1265038.9265999999</v>
      </c>
      <c r="K18" s="22">
        <f t="shared" si="1"/>
        <v>-0.37979999999515712</v>
      </c>
      <c r="L18" s="22">
        <f t="shared" si="2"/>
        <v>1.000002957880497E-4</v>
      </c>
      <c r="M18" s="36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VLOOKUP(C19,RA!B22:D54,3,0)</f>
        <v>2648870.8517999998</v>
      </c>
      <c r="F19" s="25">
        <f>VLOOKUP(C19,RA!B23:I58,8,0)</f>
        <v>167347.8278</v>
      </c>
      <c r="G19" s="16">
        <f t="shared" si="0"/>
        <v>2481523.0239999997</v>
      </c>
      <c r="H19" s="27">
        <f>RA!J23</f>
        <v>6.3177043035632101</v>
      </c>
      <c r="I19" s="20">
        <f>VLOOKUP(B19,RMS!B:D,3,FALSE)</f>
        <v>2648871.6772991498</v>
      </c>
      <c r="J19" s="21">
        <f>VLOOKUP(B19,RMS!B:E,4,FALSE)</f>
        <v>2481523.0612837598</v>
      </c>
      <c r="K19" s="22">
        <f t="shared" si="1"/>
        <v>-0.82549914997071028</v>
      </c>
      <c r="L19" s="22">
        <f t="shared" si="2"/>
        <v>-3.7283760029822588E-2</v>
      </c>
      <c r="M19" s="36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VLOOKUP(C20,RA!B24:D55,3,0)</f>
        <v>291864.4143</v>
      </c>
      <c r="F20" s="25">
        <f>VLOOKUP(C20,RA!B24:I59,8,0)</f>
        <v>52934.185700000002</v>
      </c>
      <c r="G20" s="16">
        <f t="shared" si="0"/>
        <v>238930.2286</v>
      </c>
      <c r="H20" s="27">
        <f>RA!J24</f>
        <v>18.1365672231594</v>
      </c>
      <c r="I20" s="20">
        <f>VLOOKUP(B20,RMS!B:D,3,FALSE)</f>
        <v>291864.40820503002</v>
      </c>
      <c r="J20" s="21">
        <f>VLOOKUP(B20,RMS!B:E,4,FALSE)</f>
        <v>238930.21218428199</v>
      </c>
      <c r="K20" s="22">
        <f t="shared" si="1"/>
        <v>6.0949699836783111E-3</v>
      </c>
      <c r="L20" s="22">
        <f t="shared" si="2"/>
        <v>1.6415718011558056E-2</v>
      </c>
      <c r="M20" s="36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VLOOKUP(C21,RA!B24:D56,3,0)</f>
        <v>295650.60149999999</v>
      </c>
      <c r="F21" s="25">
        <f>VLOOKUP(C21,RA!B25:I60,8,0)</f>
        <v>12237.297399999999</v>
      </c>
      <c r="G21" s="16">
        <f t="shared" si="0"/>
        <v>283413.30410000001</v>
      </c>
      <c r="H21" s="27">
        <f>RA!J25</f>
        <v>4.1391078989568699</v>
      </c>
      <c r="I21" s="20">
        <f>VLOOKUP(B21,RMS!B:D,3,FALSE)</f>
        <v>295650.60486892099</v>
      </c>
      <c r="J21" s="21">
        <f>VLOOKUP(B21,RMS!B:E,4,FALSE)</f>
        <v>283413.31064494001</v>
      </c>
      <c r="K21" s="22">
        <f t="shared" si="1"/>
        <v>-3.3689209958538413E-3</v>
      </c>
      <c r="L21" s="22">
        <f t="shared" si="2"/>
        <v>-6.5449399990029633E-3</v>
      </c>
      <c r="M21" s="36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VLOOKUP(C22,RA!B26:D57,3,0)</f>
        <v>953526.37280000001</v>
      </c>
      <c r="F22" s="25">
        <f>VLOOKUP(C22,RA!B26:I61,8,0)</f>
        <v>77642.804499999998</v>
      </c>
      <c r="G22" s="16">
        <f t="shared" si="0"/>
        <v>875883.56830000004</v>
      </c>
      <c r="H22" s="27">
        <f>RA!J26</f>
        <v>8.14270131532958</v>
      </c>
      <c r="I22" s="20">
        <f>VLOOKUP(B22,RMS!B:D,3,FALSE)</f>
        <v>953526.28622591298</v>
      </c>
      <c r="J22" s="21">
        <f>VLOOKUP(B22,RMS!B:E,4,FALSE)</f>
        <v>875883.31155819504</v>
      </c>
      <c r="K22" s="22">
        <f t="shared" si="1"/>
        <v>8.657408703584224E-2</v>
      </c>
      <c r="L22" s="22">
        <f t="shared" si="2"/>
        <v>0.25674180500209332</v>
      </c>
      <c r="M22" s="36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VLOOKUP(C23,RA!B26:D58,3,0)</f>
        <v>274654.03129999997</v>
      </c>
      <c r="F23" s="25">
        <f>VLOOKUP(C23,RA!B27:I62,8,0)</f>
        <v>88771.854099999997</v>
      </c>
      <c r="G23" s="16">
        <f t="shared" si="0"/>
        <v>185882.17719999998</v>
      </c>
      <c r="H23" s="27">
        <f>RA!J27</f>
        <v>32.321336657547903</v>
      </c>
      <c r="I23" s="20">
        <f>VLOOKUP(B23,RMS!B:D,3,FALSE)</f>
        <v>274653.95894655498</v>
      </c>
      <c r="J23" s="21">
        <f>VLOOKUP(B23,RMS!B:E,4,FALSE)</f>
        <v>185882.17819863799</v>
      </c>
      <c r="K23" s="22">
        <f t="shared" si="1"/>
        <v>7.2353444993495941E-2</v>
      </c>
      <c r="L23" s="22">
        <f t="shared" si="2"/>
        <v>-9.9863801733590662E-4</v>
      </c>
      <c r="M23" s="36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VLOOKUP(C24,RA!B28:D59,3,0)</f>
        <v>882248.8162</v>
      </c>
      <c r="F24" s="25">
        <f>VLOOKUP(C24,RA!B28:I63,8,0)</f>
        <v>31836.8024</v>
      </c>
      <c r="G24" s="16">
        <f t="shared" si="0"/>
        <v>850412.01379999996</v>
      </c>
      <c r="H24" s="27">
        <f>RA!J28</f>
        <v>3.6085967830624801</v>
      </c>
      <c r="I24" s="20">
        <f>VLOOKUP(B24,RMS!B:D,3,FALSE)</f>
        <v>882248.81602477899</v>
      </c>
      <c r="J24" s="21">
        <f>VLOOKUP(B24,RMS!B:E,4,FALSE)</f>
        <v>850411.96502743405</v>
      </c>
      <c r="K24" s="22">
        <f t="shared" si="1"/>
        <v>1.7522100824862719E-4</v>
      </c>
      <c r="L24" s="22">
        <f t="shared" si="2"/>
        <v>4.8772565904073417E-2</v>
      </c>
      <c r="M24" s="36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VLOOKUP(C25,RA!B28:D60,3,0)</f>
        <v>608074.78139999998</v>
      </c>
      <c r="F25" s="25">
        <f>VLOOKUP(C25,RA!B29:I64,8,0)</f>
        <v>91783.29</v>
      </c>
      <c r="G25" s="16">
        <f t="shared" si="0"/>
        <v>516291.4914</v>
      </c>
      <c r="H25" s="27">
        <f>RA!J29</f>
        <v>15.0940793480504</v>
      </c>
      <c r="I25" s="20">
        <f>VLOOKUP(B25,RMS!B:D,3,FALSE)</f>
        <v>608074.77980177</v>
      </c>
      <c r="J25" s="21">
        <f>VLOOKUP(B25,RMS!B:E,4,FALSE)</f>
        <v>516291.47315212298</v>
      </c>
      <c r="K25" s="22">
        <f t="shared" si="1"/>
        <v>1.5982299810275435E-3</v>
      </c>
      <c r="L25" s="22">
        <f t="shared" si="2"/>
        <v>1.8247877014800906E-2</v>
      </c>
      <c r="M25" s="36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VLOOKUP(C26,RA!B30:D61,3,0)</f>
        <v>1533317.6677000001</v>
      </c>
      <c r="F26" s="25">
        <f>VLOOKUP(C26,RA!B30:I65,8,0)</f>
        <v>102960.573</v>
      </c>
      <c r="G26" s="16">
        <f t="shared" si="0"/>
        <v>1430357.0947</v>
      </c>
      <c r="H26" s="27">
        <f>RA!J30</f>
        <v>6.7148885823798299</v>
      </c>
      <c r="I26" s="20">
        <f>VLOOKUP(B26,RMS!B:D,3,FALSE)</f>
        <v>1533317.6432115</v>
      </c>
      <c r="J26" s="21">
        <f>VLOOKUP(B26,RMS!B:E,4,FALSE)</f>
        <v>1430357.11835149</v>
      </c>
      <c r="K26" s="22">
        <f t="shared" si="1"/>
        <v>2.4488500086590648E-2</v>
      </c>
      <c r="L26" s="22">
        <f t="shared" si="2"/>
        <v>-2.3651489987969398E-2</v>
      </c>
      <c r="M26" s="36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VLOOKUP(C27,RA!B30:D62,3,0)</f>
        <v>875753.6298</v>
      </c>
      <c r="F27" s="25">
        <f>VLOOKUP(C27,RA!B31:I66,8,0)</f>
        <v>-17476.4215</v>
      </c>
      <c r="G27" s="16">
        <f t="shared" si="0"/>
        <v>893230.05130000005</v>
      </c>
      <c r="H27" s="27">
        <f>RA!J31</f>
        <v>-1.99558653316586</v>
      </c>
      <c r="I27" s="20">
        <f>VLOOKUP(B27,RMS!B:D,3,FALSE)</f>
        <v>875753.68820265494</v>
      </c>
      <c r="J27" s="21">
        <f>VLOOKUP(B27,RMS!B:E,4,FALSE)</f>
        <v>893229.78691238898</v>
      </c>
      <c r="K27" s="22">
        <f t="shared" si="1"/>
        <v>-5.8402654947713017E-2</v>
      </c>
      <c r="L27" s="22">
        <f t="shared" si="2"/>
        <v>0.26438761106692255</v>
      </c>
      <c r="M27" s="36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VLOOKUP(C28,RA!B32:D63,3,0)</f>
        <v>133945.85209999999</v>
      </c>
      <c r="F28" s="25">
        <f>VLOOKUP(C28,RA!B32:I67,8,0)</f>
        <v>37637.0239</v>
      </c>
      <c r="G28" s="16">
        <f t="shared" si="0"/>
        <v>96308.828199999989</v>
      </c>
      <c r="H28" s="27">
        <f>RA!J32</f>
        <v>28.0986856329835</v>
      </c>
      <c r="I28" s="20">
        <f>VLOOKUP(B28,RMS!B:D,3,FALSE)</f>
        <v>133945.80578953901</v>
      </c>
      <c r="J28" s="21">
        <f>VLOOKUP(B28,RMS!B:E,4,FALSE)</f>
        <v>96308.810435813997</v>
      </c>
      <c r="K28" s="22">
        <f t="shared" si="1"/>
        <v>4.6310460980748758E-2</v>
      </c>
      <c r="L28" s="22">
        <f t="shared" si="2"/>
        <v>1.7764185991836712E-2</v>
      </c>
      <c r="M28" s="36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0"/>
      <c r="B30" s="12">
        <v>41</v>
      </c>
      <c r="C30" s="37" t="s">
        <v>36</v>
      </c>
      <c r="D30" s="37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0"/>
      <c r="B31" s="12">
        <v>42</v>
      </c>
      <c r="C31" s="37" t="s">
        <v>32</v>
      </c>
      <c r="D31" s="37"/>
      <c r="E31" s="15">
        <f>VLOOKUP(C31,RA!B34:D66,3,0)</f>
        <v>186662.99660000001</v>
      </c>
      <c r="F31" s="25">
        <f>VLOOKUP(C31,RA!B35:I70,8,0)</f>
        <v>19492.405599999998</v>
      </c>
      <c r="G31" s="16">
        <f t="shared" si="0"/>
        <v>167170.59100000001</v>
      </c>
      <c r="H31" s="27">
        <f>RA!J35</f>
        <v>10.4425654548824</v>
      </c>
      <c r="I31" s="20">
        <f>VLOOKUP(B31,RMS!B:D,3,FALSE)</f>
        <v>186662.99650000001</v>
      </c>
      <c r="J31" s="21">
        <f>VLOOKUP(B31,RMS!B:E,4,FALSE)</f>
        <v>167170.59659999999</v>
      </c>
      <c r="K31" s="22">
        <f t="shared" si="1"/>
        <v>1.0000000474974513E-4</v>
      </c>
      <c r="L31" s="22">
        <f t="shared" si="2"/>
        <v>-5.5999999749474227E-3</v>
      </c>
      <c r="M31" s="36"/>
    </row>
    <row r="32" spans="1:13" x14ac:dyDescent="0.15">
      <c r="A32" s="40"/>
      <c r="B32" s="12">
        <v>71</v>
      </c>
      <c r="C32" s="37" t="s">
        <v>37</v>
      </c>
      <c r="D32" s="37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0"/>
      <c r="B33" s="12">
        <v>72</v>
      </c>
      <c r="C33" s="37" t="s">
        <v>38</v>
      </c>
      <c r="D33" s="37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0"/>
      <c r="B34" s="12">
        <v>73</v>
      </c>
      <c r="C34" s="37" t="s">
        <v>39</v>
      </c>
      <c r="D34" s="37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0"/>
      <c r="B35" s="12">
        <v>75</v>
      </c>
      <c r="C35" s="37" t="s">
        <v>33</v>
      </c>
      <c r="D35" s="37"/>
      <c r="E35" s="15">
        <f>VLOOKUP(C35,RA!B8:D70,3,0)</f>
        <v>279105.12849999999</v>
      </c>
      <c r="F35" s="25">
        <f>VLOOKUP(C35,RA!B8:I74,8,0)</f>
        <v>13879.992</v>
      </c>
      <c r="G35" s="16">
        <f t="shared" si="0"/>
        <v>265225.13649999996</v>
      </c>
      <c r="H35" s="27">
        <f>RA!J39</f>
        <v>4.9730336646250501</v>
      </c>
      <c r="I35" s="20">
        <f>VLOOKUP(B35,RMS!B:D,3,FALSE)</f>
        <v>279105.12820512801</v>
      </c>
      <c r="J35" s="21">
        <f>VLOOKUP(B35,RMS!B:E,4,FALSE)</f>
        <v>265225.13675213698</v>
      </c>
      <c r="K35" s="22">
        <f t="shared" si="1"/>
        <v>2.9487197753041983E-4</v>
      </c>
      <c r="L35" s="22">
        <f t="shared" si="2"/>
        <v>-2.5213701883330941E-4</v>
      </c>
      <c r="M35" s="36"/>
    </row>
    <row r="36" spans="1:13" x14ac:dyDescent="0.15">
      <c r="A36" s="40"/>
      <c r="B36" s="12">
        <v>76</v>
      </c>
      <c r="C36" s="37" t="s">
        <v>34</v>
      </c>
      <c r="D36" s="37"/>
      <c r="E36" s="15">
        <f>VLOOKUP(C36,RA!B8:D71,3,0)</f>
        <v>469472.23450000002</v>
      </c>
      <c r="F36" s="25">
        <f>VLOOKUP(C36,RA!B8:I75,8,0)</f>
        <v>15683.185799999999</v>
      </c>
      <c r="G36" s="16">
        <f t="shared" si="0"/>
        <v>453789.04870000004</v>
      </c>
      <c r="H36" s="27">
        <f>RA!J40</f>
        <v>3.34059921918556</v>
      </c>
      <c r="I36" s="20">
        <f>VLOOKUP(B36,RMS!B:D,3,FALSE)</f>
        <v>469472.229840171</v>
      </c>
      <c r="J36" s="21">
        <f>VLOOKUP(B36,RMS!B:E,4,FALSE)</f>
        <v>453789.050888889</v>
      </c>
      <c r="K36" s="22">
        <f t="shared" si="1"/>
        <v>4.6598290209658444E-3</v>
      </c>
      <c r="L36" s="22">
        <f t="shared" si="2"/>
        <v>-2.1888889605179429E-3</v>
      </c>
      <c r="M36" s="36"/>
    </row>
    <row r="37" spans="1:13" x14ac:dyDescent="0.15">
      <c r="A37" s="40"/>
      <c r="B37" s="12">
        <v>77</v>
      </c>
      <c r="C37" s="37" t="s">
        <v>40</v>
      </c>
      <c r="D37" s="37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0"/>
      <c r="B38" s="12">
        <v>78</v>
      </c>
      <c r="C38" s="37" t="s">
        <v>41</v>
      </c>
      <c r="D38" s="37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0"/>
      <c r="B39" s="12">
        <v>9101</v>
      </c>
      <c r="C39" s="37" t="s">
        <v>72</v>
      </c>
      <c r="D39" s="37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0"/>
      <c r="B40" s="12">
        <v>99</v>
      </c>
      <c r="C40" s="37" t="s">
        <v>35</v>
      </c>
      <c r="D40" s="37"/>
      <c r="E40" s="15">
        <f>VLOOKUP(C40,RA!B8:D74,3,0)</f>
        <v>28304.3557</v>
      </c>
      <c r="F40" s="25">
        <f>VLOOKUP(C40,RA!B8:I78,8,0)</f>
        <v>2383.7773000000002</v>
      </c>
      <c r="G40" s="16">
        <f t="shared" si="0"/>
        <v>25920.578399999999</v>
      </c>
      <c r="H40" s="27">
        <f>RA!J43</f>
        <v>0</v>
      </c>
      <c r="I40" s="20">
        <f>VLOOKUP(B40,RMS!B:D,3,FALSE)</f>
        <v>28304.3556463202</v>
      </c>
      <c r="J40" s="21">
        <f>VLOOKUP(B40,RMS!B:E,4,FALSE)</f>
        <v>25920.5781257091</v>
      </c>
      <c r="K40" s="22">
        <f t="shared" si="1"/>
        <v>5.3679799748351797E-5</v>
      </c>
      <c r="L40" s="22">
        <f t="shared" si="2"/>
        <v>2.7429089823272079E-4</v>
      </c>
      <c r="M40" s="36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5" t="s">
        <v>47</v>
      </c>
      <c r="W1" s="43"/>
    </row>
    <row r="2" spans="1:23" ht="12.75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5"/>
      <c r="W2" s="43"/>
    </row>
    <row r="3" spans="1:23" ht="23.25" thickBo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6" t="s">
        <v>48</v>
      </c>
      <c r="W3" s="43"/>
    </row>
    <row r="4" spans="1:23" ht="15" thickTop="1" thickBot="1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4"/>
      <c r="W4" s="43"/>
    </row>
    <row r="5" spans="1:23" ht="15" thickTop="1" thickBot="1" x14ac:dyDescent="0.25">
      <c r="A5" s="57"/>
      <c r="B5" s="58"/>
      <c r="C5" s="59"/>
      <c r="D5" s="60" t="s">
        <v>0</v>
      </c>
      <c r="E5" s="60" t="s">
        <v>60</v>
      </c>
      <c r="F5" s="60" t="s">
        <v>61</v>
      </c>
      <c r="G5" s="60" t="s">
        <v>49</v>
      </c>
      <c r="H5" s="60" t="s">
        <v>50</v>
      </c>
      <c r="I5" s="60" t="s">
        <v>1</v>
      </c>
      <c r="J5" s="60" t="s">
        <v>2</v>
      </c>
      <c r="K5" s="60" t="s">
        <v>51</v>
      </c>
      <c r="L5" s="60" t="s">
        <v>52</v>
      </c>
      <c r="M5" s="60" t="s">
        <v>53</v>
      </c>
      <c r="N5" s="60" t="s">
        <v>54</v>
      </c>
      <c r="O5" s="60" t="s">
        <v>55</v>
      </c>
      <c r="P5" s="60" t="s">
        <v>62</v>
      </c>
      <c r="Q5" s="60" t="s">
        <v>63</v>
      </c>
      <c r="R5" s="60" t="s">
        <v>56</v>
      </c>
      <c r="S5" s="60" t="s">
        <v>57</v>
      </c>
      <c r="T5" s="60" t="s">
        <v>58</v>
      </c>
      <c r="U5" s="61" t="s">
        <v>59</v>
      </c>
      <c r="V5" s="54"/>
      <c r="W5" s="54"/>
    </row>
    <row r="6" spans="1:23" ht="14.25" thickBot="1" x14ac:dyDescent="0.2">
      <c r="A6" s="62" t="s">
        <v>3</v>
      </c>
      <c r="B6" s="44" t="s">
        <v>4</v>
      </c>
      <c r="C6" s="45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6" t="s">
        <v>5</v>
      </c>
      <c r="B7" s="47"/>
      <c r="C7" s="48"/>
      <c r="D7" s="64">
        <v>17693948.819400001</v>
      </c>
      <c r="E7" s="64">
        <v>22406295</v>
      </c>
      <c r="F7" s="65">
        <v>78.968650637689095</v>
      </c>
      <c r="G7" s="64">
        <v>15303586.198999999</v>
      </c>
      <c r="H7" s="65">
        <v>15.6196239843194</v>
      </c>
      <c r="I7" s="64">
        <v>1655385.7012</v>
      </c>
      <c r="J7" s="65">
        <v>9.3556600513334995</v>
      </c>
      <c r="K7" s="64">
        <v>1298322.0756999999</v>
      </c>
      <c r="L7" s="65">
        <v>8.4837766704959492</v>
      </c>
      <c r="M7" s="65">
        <v>0.27501929774049899</v>
      </c>
      <c r="N7" s="64">
        <v>431231177.57849997</v>
      </c>
      <c r="O7" s="64">
        <v>4113514544.9319</v>
      </c>
      <c r="P7" s="64">
        <v>1079433</v>
      </c>
      <c r="Q7" s="64">
        <v>1033229</v>
      </c>
      <c r="R7" s="65">
        <v>4.4718063468988998</v>
      </c>
      <c r="S7" s="64">
        <v>16.3918916870246</v>
      </c>
      <c r="T7" s="64">
        <v>16.042978799472301</v>
      </c>
      <c r="U7" s="66">
        <v>2.1285699918846199</v>
      </c>
      <c r="V7" s="54"/>
      <c r="W7" s="54"/>
    </row>
    <row r="8" spans="1:23" ht="14.25" thickBot="1" x14ac:dyDescent="0.2">
      <c r="A8" s="49">
        <v>41845</v>
      </c>
      <c r="B8" s="52" t="s">
        <v>6</v>
      </c>
      <c r="C8" s="53"/>
      <c r="D8" s="67">
        <v>562382.30579999997</v>
      </c>
      <c r="E8" s="67">
        <v>597435</v>
      </c>
      <c r="F8" s="68">
        <v>94.1328020286726</v>
      </c>
      <c r="G8" s="67">
        <v>461526.37070000003</v>
      </c>
      <c r="H8" s="68">
        <v>21.8526917426259</v>
      </c>
      <c r="I8" s="67">
        <v>137307.6238</v>
      </c>
      <c r="J8" s="68">
        <v>24.415352756285099</v>
      </c>
      <c r="K8" s="67">
        <v>84381.472800000003</v>
      </c>
      <c r="L8" s="68">
        <v>18.283131399841398</v>
      </c>
      <c r="M8" s="68">
        <v>0.62722478340055698</v>
      </c>
      <c r="N8" s="67">
        <v>16513715.071699999</v>
      </c>
      <c r="O8" s="67">
        <v>157098357.06380001</v>
      </c>
      <c r="P8" s="67">
        <v>30487</v>
      </c>
      <c r="Q8" s="67">
        <v>30526</v>
      </c>
      <c r="R8" s="68">
        <v>-0.12775994234422999</v>
      </c>
      <c r="S8" s="67">
        <v>18.446626621182801</v>
      </c>
      <c r="T8" s="67">
        <v>18.6357844263906</v>
      </c>
      <c r="U8" s="69">
        <v>-1.0254330457938601</v>
      </c>
      <c r="V8" s="54"/>
      <c r="W8" s="54"/>
    </row>
    <row r="9" spans="1:23" ht="12" customHeight="1" thickBot="1" x14ac:dyDescent="0.2">
      <c r="A9" s="50"/>
      <c r="B9" s="52" t="s">
        <v>7</v>
      </c>
      <c r="C9" s="53"/>
      <c r="D9" s="67">
        <v>97181.8943</v>
      </c>
      <c r="E9" s="67">
        <v>117845</v>
      </c>
      <c r="F9" s="68">
        <v>82.465861343289902</v>
      </c>
      <c r="G9" s="67">
        <v>135331.66649999999</v>
      </c>
      <c r="H9" s="68">
        <v>-28.1898340474511</v>
      </c>
      <c r="I9" s="67">
        <v>21533.543000000001</v>
      </c>
      <c r="J9" s="68">
        <v>22.157978248012</v>
      </c>
      <c r="K9" s="67">
        <v>22343.816999999999</v>
      </c>
      <c r="L9" s="68">
        <v>16.510412956453202</v>
      </c>
      <c r="M9" s="68">
        <v>-3.6263902447823002E-2</v>
      </c>
      <c r="N9" s="67">
        <v>3045429.2612999999</v>
      </c>
      <c r="O9" s="67">
        <v>26550872.521699999</v>
      </c>
      <c r="P9" s="67">
        <v>5556</v>
      </c>
      <c r="Q9" s="67">
        <v>5495</v>
      </c>
      <c r="R9" s="68">
        <v>1.1101000909918199</v>
      </c>
      <c r="S9" s="67">
        <v>17.491341666666699</v>
      </c>
      <c r="T9" s="67">
        <v>38.2206337215651</v>
      </c>
      <c r="U9" s="69">
        <v>-118.511732547094</v>
      </c>
      <c r="V9" s="54"/>
      <c r="W9" s="54"/>
    </row>
    <row r="10" spans="1:23" ht="14.25" thickBot="1" x14ac:dyDescent="0.2">
      <c r="A10" s="50"/>
      <c r="B10" s="52" t="s">
        <v>8</v>
      </c>
      <c r="C10" s="53"/>
      <c r="D10" s="67">
        <v>167754.06229999999</v>
      </c>
      <c r="E10" s="67">
        <v>206649</v>
      </c>
      <c r="F10" s="68">
        <v>81.1782598996366</v>
      </c>
      <c r="G10" s="67">
        <v>142742.8229</v>
      </c>
      <c r="H10" s="68">
        <v>17.52188929143</v>
      </c>
      <c r="I10" s="67">
        <v>47618.605799999998</v>
      </c>
      <c r="J10" s="68">
        <v>28.385962847708601</v>
      </c>
      <c r="K10" s="67">
        <v>29275.690500000001</v>
      </c>
      <c r="L10" s="68">
        <v>20.509395782728401</v>
      </c>
      <c r="M10" s="68">
        <v>0.62655790475719098</v>
      </c>
      <c r="N10" s="67">
        <v>4683092.7958000004</v>
      </c>
      <c r="O10" s="67">
        <v>40261083.631999999</v>
      </c>
      <c r="P10" s="67">
        <v>98187</v>
      </c>
      <c r="Q10" s="67">
        <v>94530</v>
      </c>
      <c r="R10" s="68">
        <v>3.8686131386861402</v>
      </c>
      <c r="S10" s="67">
        <v>1.7085160184138399</v>
      </c>
      <c r="T10" s="67">
        <v>1.82053743890828</v>
      </c>
      <c r="U10" s="69">
        <v>-6.5566502910777098</v>
      </c>
      <c r="V10" s="54"/>
      <c r="W10" s="54"/>
    </row>
    <row r="11" spans="1:23" ht="14.25" thickBot="1" x14ac:dyDescent="0.2">
      <c r="A11" s="50"/>
      <c r="B11" s="52" t="s">
        <v>9</v>
      </c>
      <c r="C11" s="53"/>
      <c r="D11" s="67">
        <v>54420.996299999999</v>
      </c>
      <c r="E11" s="67">
        <v>49358</v>
      </c>
      <c r="F11" s="68">
        <v>110.257701487094</v>
      </c>
      <c r="G11" s="67">
        <v>39329.6132</v>
      </c>
      <c r="H11" s="68">
        <v>38.371552304002797</v>
      </c>
      <c r="I11" s="67">
        <v>12190.7757</v>
      </c>
      <c r="J11" s="68">
        <v>22.4008682839935</v>
      </c>
      <c r="K11" s="67">
        <v>7845.0559000000003</v>
      </c>
      <c r="L11" s="68">
        <v>19.9469439480783</v>
      </c>
      <c r="M11" s="68">
        <v>0.55394376476017204</v>
      </c>
      <c r="N11" s="67">
        <v>1682602.1935000001</v>
      </c>
      <c r="O11" s="67">
        <v>16783138.3904</v>
      </c>
      <c r="P11" s="67">
        <v>3292</v>
      </c>
      <c r="Q11" s="67">
        <v>3309</v>
      </c>
      <c r="R11" s="68">
        <v>-0.513750377757627</v>
      </c>
      <c r="S11" s="67">
        <v>16.531286846901601</v>
      </c>
      <c r="T11" s="67">
        <v>16.417300151103099</v>
      </c>
      <c r="U11" s="69">
        <v>0.68952100858313503</v>
      </c>
      <c r="V11" s="54"/>
      <c r="W11" s="54"/>
    </row>
    <row r="12" spans="1:23" ht="14.25" thickBot="1" x14ac:dyDescent="0.2">
      <c r="A12" s="50"/>
      <c r="B12" s="52" t="s">
        <v>10</v>
      </c>
      <c r="C12" s="53"/>
      <c r="D12" s="67">
        <v>123863.2469</v>
      </c>
      <c r="E12" s="67">
        <v>218180</v>
      </c>
      <c r="F12" s="68">
        <v>56.771127921899399</v>
      </c>
      <c r="G12" s="67">
        <v>120638.16069999999</v>
      </c>
      <c r="H12" s="68">
        <v>2.6733549162939201</v>
      </c>
      <c r="I12" s="67">
        <v>25870.038400000001</v>
      </c>
      <c r="J12" s="68">
        <v>20.885968233083702</v>
      </c>
      <c r="K12" s="67">
        <v>9543.6599000000006</v>
      </c>
      <c r="L12" s="68">
        <v>7.91097928269392</v>
      </c>
      <c r="M12" s="68">
        <v>1.7107041398237599</v>
      </c>
      <c r="N12" s="67">
        <v>4718735.2445</v>
      </c>
      <c r="O12" s="67">
        <v>49608167.591899998</v>
      </c>
      <c r="P12" s="67">
        <v>1905</v>
      </c>
      <c r="Q12" s="67">
        <v>1931</v>
      </c>
      <c r="R12" s="68">
        <v>-1.34645261522527</v>
      </c>
      <c r="S12" s="67">
        <v>65.020077112860903</v>
      </c>
      <c r="T12" s="67">
        <v>65.189065147591904</v>
      </c>
      <c r="U12" s="69">
        <v>-0.25990131392449201</v>
      </c>
      <c r="V12" s="54"/>
      <c r="W12" s="54"/>
    </row>
    <row r="13" spans="1:23" ht="14.25" thickBot="1" x14ac:dyDescent="0.2">
      <c r="A13" s="50"/>
      <c r="B13" s="52" t="s">
        <v>11</v>
      </c>
      <c r="C13" s="53"/>
      <c r="D13" s="67">
        <v>252811.25090000001</v>
      </c>
      <c r="E13" s="67">
        <v>356039</v>
      </c>
      <c r="F13" s="68">
        <v>71.006617505385705</v>
      </c>
      <c r="G13" s="67">
        <v>295031.02889999998</v>
      </c>
      <c r="H13" s="68">
        <v>-14.3102839580681</v>
      </c>
      <c r="I13" s="67">
        <v>74800.980299999996</v>
      </c>
      <c r="J13" s="68">
        <v>29.5876785679873</v>
      </c>
      <c r="K13" s="67">
        <v>24981.205699999999</v>
      </c>
      <c r="L13" s="68">
        <v>8.4673147069108108</v>
      </c>
      <c r="M13" s="68">
        <v>1.99429023555897</v>
      </c>
      <c r="N13" s="67">
        <v>8321322.5713</v>
      </c>
      <c r="O13" s="67">
        <v>78850559.676599994</v>
      </c>
      <c r="P13" s="67">
        <v>10510</v>
      </c>
      <c r="Q13" s="67">
        <v>10580</v>
      </c>
      <c r="R13" s="68">
        <v>-0.66162570888468297</v>
      </c>
      <c r="S13" s="67">
        <v>24.054353082778299</v>
      </c>
      <c r="T13" s="67">
        <v>24.8069504820416</v>
      </c>
      <c r="U13" s="69">
        <v>-3.1287368098130401</v>
      </c>
      <c r="V13" s="54"/>
      <c r="W13" s="54"/>
    </row>
    <row r="14" spans="1:23" ht="14.25" thickBot="1" x14ac:dyDescent="0.2">
      <c r="A14" s="50"/>
      <c r="B14" s="52" t="s">
        <v>12</v>
      </c>
      <c r="C14" s="53"/>
      <c r="D14" s="67">
        <v>192555.88690000001</v>
      </c>
      <c r="E14" s="67">
        <v>180514</v>
      </c>
      <c r="F14" s="68">
        <v>106.67088807516301</v>
      </c>
      <c r="G14" s="67">
        <v>144846.5485</v>
      </c>
      <c r="H14" s="68">
        <v>32.937849671992701</v>
      </c>
      <c r="I14" s="67">
        <v>18802.512599999998</v>
      </c>
      <c r="J14" s="68">
        <v>9.7647041088724098</v>
      </c>
      <c r="K14" s="67">
        <v>-871.30029999999999</v>
      </c>
      <c r="L14" s="68">
        <v>-0.60153335307123301</v>
      </c>
      <c r="M14" s="68">
        <v>-22.579830283542901</v>
      </c>
      <c r="N14" s="67">
        <v>4616279.0684000002</v>
      </c>
      <c r="O14" s="67">
        <v>37387387.270599999</v>
      </c>
      <c r="P14" s="67">
        <v>3538</v>
      </c>
      <c r="Q14" s="67">
        <v>3207</v>
      </c>
      <c r="R14" s="68">
        <v>10.3211724352978</v>
      </c>
      <c r="S14" s="67">
        <v>54.425066958733701</v>
      </c>
      <c r="T14" s="67">
        <v>53.206952135952598</v>
      </c>
      <c r="U14" s="69">
        <v>2.2381503429379901</v>
      </c>
      <c r="V14" s="54"/>
      <c r="W14" s="54"/>
    </row>
    <row r="15" spans="1:23" ht="14.25" thickBot="1" x14ac:dyDescent="0.2">
      <c r="A15" s="50"/>
      <c r="B15" s="52" t="s">
        <v>13</v>
      </c>
      <c r="C15" s="53"/>
      <c r="D15" s="67">
        <v>107769.005</v>
      </c>
      <c r="E15" s="67">
        <v>123909</v>
      </c>
      <c r="F15" s="68">
        <v>86.974315828551596</v>
      </c>
      <c r="G15" s="67">
        <v>94204.1397</v>
      </c>
      <c r="H15" s="68">
        <v>14.3994365249747</v>
      </c>
      <c r="I15" s="67">
        <v>22485.114099999999</v>
      </c>
      <c r="J15" s="68">
        <v>20.864175279339399</v>
      </c>
      <c r="K15" s="67">
        <v>4224.5577999999996</v>
      </c>
      <c r="L15" s="68">
        <v>4.4844715035384004</v>
      </c>
      <c r="M15" s="68">
        <v>4.3224775620302802</v>
      </c>
      <c r="N15" s="67">
        <v>3501295.9410999999</v>
      </c>
      <c r="O15" s="67">
        <v>29323163.237100001</v>
      </c>
      <c r="P15" s="67">
        <v>4910</v>
      </c>
      <c r="Q15" s="67">
        <v>4619</v>
      </c>
      <c r="R15" s="68">
        <v>6.3000649491231897</v>
      </c>
      <c r="S15" s="67">
        <v>21.948880855397199</v>
      </c>
      <c r="T15" s="67">
        <v>21.3936587789565</v>
      </c>
      <c r="U15" s="69">
        <v>2.5296145170159599</v>
      </c>
      <c r="V15" s="54"/>
      <c r="W15" s="54"/>
    </row>
    <row r="16" spans="1:23" ht="14.25" thickBot="1" x14ac:dyDescent="0.2">
      <c r="A16" s="50"/>
      <c r="B16" s="52" t="s">
        <v>14</v>
      </c>
      <c r="C16" s="53"/>
      <c r="D16" s="67">
        <v>939810.15330000001</v>
      </c>
      <c r="E16" s="67">
        <v>1144856</v>
      </c>
      <c r="F16" s="68">
        <v>82.089813330235401</v>
      </c>
      <c r="G16" s="67">
        <v>999519.77390000003</v>
      </c>
      <c r="H16" s="68">
        <v>-5.9738308494909003</v>
      </c>
      <c r="I16" s="67">
        <v>22607.154399999999</v>
      </c>
      <c r="J16" s="68">
        <v>2.4055022517705802</v>
      </c>
      <c r="K16" s="67">
        <v>-32046.108499999998</v>
      </c>
      <c r="L16" s="68">
        <v>-3.2061505271636701</v>
      </c>
      <c r="M16" s="68">
        <v>-1.7054570884948499</v>
      </c>
      <c r="N16" s="67">
        <v>25177718.445500001</v>
      </c>
      <c r="O16" s="67">
        <v>212068856.98969999</v>
      </c>
      <c r="P16" s="67">
        <v>62231</v>
      </c>
      <c r="Q16" s="67">
        <v>63508</v>
      </c>
      <c r="R16" s="68">
        <v>-2.0107702966555401</v>
      </c>
      <c r="S16" s="67">
        <v>15.1019612942103</v>
      </c>
      <c r="T16" s="67">
        <v>14.028373911948099</v>
      </c>
      <c r="U16" s="69">
        <v>7.1089268562340298</v>
      </c>
      <c r="V16" s="54"/>
      <c r="W16" s="54"/>
    </row>
    <row r="17" spans="1:23" ht="12" thickBot="1" x14ac:dyDescent="0.2">
      <c r="A17" s="50"/>
      <c r="B17" s="52" t="s">
        <v>15</v>
      </c>
      <c r="C17" s="53"/>
      <c r="D17" s="67">
        <v>540938.72270000004</v>
      </c>
      <c r="E17" s="67">
        <v>945775</v>
      </c>
      <c r="F17" s="68">
        <v>57.195286690809098</v>
      </c>
      <c r="G17" s="67">
        <v>469625.64610000001</v>
      </c>
      <c r="H17" s="68">
        <v>15.1850899098502</v>
      </c>
      <c r="I17" s="67">
        <v>51717.345399999998</v>
      </c>
      <c r="J17" s="68">
        <v>9.5606661586107204</v>
      </c>
      <c r="K17" s="67">
        <v>34773.354700000004</v>
      </c>
      <c r="L17" s="68">
        <v>7.4044837603684703</v>
      </c>
      <c r="M17" s="68">
        <v>0.487269371798632</v>
      </c>
      <c r="N17" s="67">
        <v>16300669.872300001</v>
      </c>
      <c r="O17" s="67">
        <v>206812110.61359999</v>
      </c>
      <c r="P17" s="67">
        <v>12866</v>
      </c>
      <c r="Q17" s="67">
        <v>12407</v>
      </c>
      <c r="R17" s="68">
        <v>3.6995244619972598</v>
      </c>
      <c r="S17" s="67">
        <v>42.044048087983803</v>
      </c>
      <c r="T17" s="67">
        <v>29.070654469251199</v>
      </c>
      <c r="U17" s="69">
        <v>30.856671059798298</v>
      </c>
      <c r="V17" s="36"/>
      <c r="W17" s="36"/>
    </row>
    <row r="18" spans="1:23" ht="12" thickBot="1" x14ac:dyDescent="0.2">
      <c r="A18" s="50"/>
      <c r="B18" s="52" t="s">
        <v>16</v>
      </c>
      <c r="C18" s="53"/>
      <c r="D18" s="67">
        <v>1939451.7408</v>
      </c>
      <c r="E18" s="67">
        <v>2062117</v>
      </c>
      <c r="F18" s="68">
        <v>94.051488872842796</v>
      </c>
      <c r="G18" s="67">
        <v>1566634.3366</v>
      </c>
      <c r="H18" s="68">
        <v>23.797346674343299</v>
      </c>
      <c r="I18" s="67">
        <v>318053.19380000001</v>
      </c>
      <c r="J18" s="68">
        <v>16.399129048130199</v>
      </c>
      <c r="K18" s="67">
        <v>112754.3985</v>
      </c>
      <c r="L18" s="68">
        <v>7.1972377896877999</v>
      </c>
      <c r="M18" s="68">
        <v>1.8207608575021601</v>
      </c>
      <c r="N18" s="67">
        <v>48527533.243299998</v>
      </c>
      <c r="O18" s="67">
        <v>511032292.01440001</v>
      </c>
      <c r="P18" s="67">
        <v>100120</v>
      </c>
      <c r="Q18" s="67">
        <v>92327</v>
      </c>
      <c r="R18" s="68">
        <v>8.4406511637982398</v>
      </c>
      <c r="S18" s="67">
        <v>19.371271881741901</v>
      </c>
      <c r="T18" s="67">
        <v>18.904457780497602</v>
      </c>
      <c r="U18" s="69">
        <v>2.4098267996760501</v>
      </c>
      <c r="V18" s="36"/>
      <c r="W18" s="36"/>
    </row>
    <row r="19" spans="1:23" ht="12" thickBot="1" x14ac:dyDescent="0.2">
      <c r="A19" s="50"/>
      <c r="B19" s="52" t="s">
        <v>17</v>
      </c>
      <c r="C19" s="53"/>
      <c r="D19" s="67">
        <v>590803.18530000001</v>
      </c>
      <c r="E19" s="67">
        <v>566173</v>
      </c>
      <c r="F19" s="68">
        <v>104.350293161278</v>
      </c>
      <c r="G19" s="67">
        <v>463829.44209999999</v>
      </c>
      <c r="H19" s="68">
        <v>27.375093444935899</v>
      </c>
      <c r="I19" s="67">
        <v>23567.896199999999</v>
      </c>
      <c r="J19" s="68">
        <v>3.9891281540793702</v>
      </c>
      <c r="K19" s="67">
        <v>46951.959499999997</v>
      </c>
      <c r="L19" s="68">
        <v>10.1226776996785</v>
      </c>
      <c r="M19" s="68">
        <v>-0.49804232984142</v>
      </c>
      <c r="N19" s="67">
        <v>13158972.8961</v>
      </c>
      <c r="O19" s="67">
        <v>161896375.3689</v>
      </c>
      <c r="P19" s="67">
        <v>11957</v>
      </c>
      <c r="Q19" s="67">
        <v>9954</v>
      </c>
      <c r="R19" s="68">
        <v>20.122563793449899</v>
      </c>
      <c r="S19" s="67">
        <v>49.410653617127998</v>
      </c>
      <c r="T19" s="67">
        <v>42.4309247940527</v>
      </c>
      <c r="U19" s="69">
        <v>14.1259593065895</v>
      </c>
      <c r="V19" s="36"/>
      <c r="W19" s="36"/>
    </row>
    <row r="20" spans="1:23" ht="12" thickBot="1" x14ac:dyDescent="0.2">
      <c r="A20" s="50"/>
      <c r="B20" s="52" t="s">
        <v>18</v>
      </c>
      <c r="C20" s="53"/>
      <c r="D20" s="67">
        <v>959222.49970000004</v>
      </c>
      <c r="E20" s="67">
        <v>1274907</v>
      </c>
      <c r="F20" s="68">
        <v>75.238625225212502</v>
      </c>
      <c r="G20" s="67">
        <v>836303.54610000004</v>
      </c>
      <c r="H20" s="68">
        <v>14.6978874086111</v>
      </c>
      <c r="I20" s="67">
        <v>77869.937300000005</v>
      </c>
      <c r="J20" s="68">
        <v>8.1180265605064594</v>
      </c>
      <c r="K20" s="67">
        <v>9771.3266999999996</v>
      </c>
      <c r="L20" s="68">
        <v>1.16839474680783</v>
      </c>
      <c r="M20" s="68">
        <v>6.96922871282157</v>
      </c>
      <c r="N20" s="67">
        <v>23424168.492800001</v>
      </c>
      <c r="O20" s="67">
        <v>236169922.23550001</v>
      </c>
      <c r="P20" s="67">
        <v>43135</v>
      </c>
      <c r="Q20" s="67">
        <v>39920</v>
      </c>
      <c r="R20" s="68">
        <v>8.0536072144288493</v>
      </c>
      <c r="S20" s="67">
        <v>22.237684008345902</v>
      </c>
      <c r="T20" s="67">
        <v>21.879004524048099</v>
      </c>
      <c r="U20" s="69">
        <v>1.6129354305204699</v>
      </c>
      <c r="V20" s="36"/>
      <c r="W20" s="36"/>
    </row>
    <row r="21" spans="1:23" ht="12" thickBot="1" x14ac:dyDescent="0.2">
      <c r="A21" s="50"/>
      <c r="B21" s="52" t="s">
        <v>19</v>
      </c>
      <c r="C21" s="53"/>
      <c r="D21" s="67">
        <v>366500.52720000001</v>
      </c>
      <c r="E21" s="67">
        <v>403504</v>
      </c>
      <c r="F21" s="68">
        <v>90.829465680637597</v>
      </c>
      <c r="G21" s="67">
        <v>323584.3517</v>
      </c>
      <c r="H21" s="68">
        <v>13.2627474952152</v>
      </c>
      <c r="I21" s="67">
        <v>31853.701300000001</v>
      </c>
      <c r="J21" s="68">
        <v>8.6913111812844299</v>
      </c>
      <c r="K21" s="67">
        <v>21322.718700000001</v>
      </c>
      <c r="L21" s="68">
        <v>6.5895395089341697</v>
      </c>
      <c r="M21" s="68">
        <v>0.49388554753104702</v>
      </c>
      <c r="N21" s="67">
        <v>9103522.4261000007</v>
      </c>
      <c r="O21" s="67">
        <v>94476009.705300003</v>
      </c>
      <c r="P21" s="67">
        <v>34346</v>
      </c>
      <c r="Q21" s="67">
        <v>32130</v>
      </c>
      <c r="R21" s="68">
        <v>6.8969810146280803</v>
      </c>
      <c r="S21" s="67">
        <v>10.6708358236767</v>
      </c>
      <c r="T21" s="67">
        <v>10.6298810706505</v>
      </c>
      <c r="U21" s="69">
        <v>0.38380079782829202</v>
      </c>
      <c r="V21" s="36"/>
      <c r="W21" s="36"/>
    </row>
    <row r="22" spans="1:23" ht="12" thickBot="1" x14ac:dyDescent="0.2">
      <c r="A22" s="50"/>
      <c r="B22" s="52" t="s">
        <v>20</v>
      </c>
      <c r="C22" s="53"/>
      <c r="D22" s="67">
        <v>1337031.6078000001</v>
      </c>
      <c r="E22" s="67">
        <v>1434313</v>
      </c>
      <c r="F22" s="68">
        <v>93.217561843195995</v>
      </c>
      <c r="G22" s="67">
        <v>1143422.4752</v>
      </c>
      <c r="H22" s="68">
        <v>16.932423211825999</v>
      </c>
      <c r="I22" s="67">
        <v>71992.681100000002</v>
      </c>
      <c r="J22" s="68">
        <v>5.3845160189189096</v>
      </c>
      <c r="K22" s="67">
        <v>118126.8979</v>
      </c>
      <c r="L22" s="68">
        <v>10.330993177245199</v>
      </c>
      <c r="M22" s="68">
        <v>-0.390547941410049</v>
      </c>
      <c r="N22" s="67">
        <v>32522541.776000001</v>
      </c>
      <c r="O22" s="67">
        <v>287295680.81029999</v>
      </c>
      <c r="P22" s="67">
        <v>83929</v>
      </c>
      <c r="Q22" s="67">
        <v>81356</v>
      </c>
      <c r="R22" s="68">
        <v>3.1626431977973302</v>
      </c>
      <c r="S22" s="67">
        <v>15.9305080222569</v>
      </c>
      <c r="T22" s="67">
        <v>15.7525791041841</v>
      </c>
      <c r="U22" s="69">
        <v>1.11690674160697</v>
      </c>
      <c r="V22" s="36"/>
      <c r="W22" s="36"/>
    </row>
    <row r="23" spans="1:23" ht="12" thickBot="1" x14ac:dyDescent="0.2">
      <c r="A23" s="50"/>
      <c r="B23" s="52" t="s">
        <v>21</v>
      </c>
      <c r="C23" s="53"/>
      <c r="D23" s="67">
        <v>2648870.8517999998</v>
      </c>
      <c r="E23" s="67">
        <v>3262041</v>
      </c>
      <c r="F23" s="68">
        <v>81.202868136850498</v>
      </c>
      <c r="G23" s="67">
        <v>2308418.2078999998</v>
      </c>
      <c r="H23" s="68">
        <v>14.748308722175301</v>
      </c>
      <c r="I23" s="67">
        <v>167347.8278</v>
      </c>
      <c r="J23" s="68">
        <v>6.3177043035632101</v>
      </c>
      <c r="K23" s="67">
        <v>132340.5612</v>
      </c>
      <c r="L23" s="68">
        <v>5.7329543124853499</v>
      </c>
      <c r="M23" s="68">
        <v>0.26452409059302101</v>
      </c>
      <c r="N23" s="67">
        <v>69192845.372199997</v>
      </c>
      <c r="O23" s="67">
        <v>593883828.21920002</v>
      </c>
      <c r="P23" s="67">
        <v>88735</v>
      </c>
      <c r="Q23" s="67">
        <v>84937</v>
      </c>
      <c r="R23" s="68">
        <v>4.4715495013951401</v>
      </c>
      <c r="S23" s="67">
        <v>29.851477453090698</v>
      </c>
      <c r="T23" s="67">
        <v>31.3853796767016</v>
      </c>
      <c r="U23" s="69">
        <v>-5.1384465844992304</v>
      </c>
      <c r="V23" s="36"/>
      <c r="W23" s="36"/>
    </row>
    <row r="24" spans="1:23" ht="12" thickBot="1" x14ac:dyDescent="0.2">
      <c r="A24" s="50"/>
      <c r="B24" s="52" t="s">
        <v>22</v>
      </c>
      <c r="C24" s="53"/>
      <c r="D24" s="67">
        <v>291864.4143</v>
      </c>
      <c r="E24" s="67">
        <v>388713</v>
      </c>
      <c r="F24" s="68">
        <v>75.084809177979594</v>
      </c>
      <c r="G24" s="67">
        <v>297832.71899999998</v>
      </c>
      <c r="H24" s="68">
        <v>-2.00391169917097</v>
      </c>
      <c r="I24" s="67">
        <v>52934.185700000002</v>
      </c>
      <c r="J24" s="68">
        <v>18.1365672231594</v>
      </c>
      <c r="K24" s="67">
        <v>48979.758000000002</v>
      </c>
      <c r="L24" s="68">
        <v>16.445391951714999</v>
      </c>
      <c r="M24" s="68">
        <v>8.0735958311594996E-2</v>
      </c>
      <c r="N24" s="67">
        <v>7144683.7604</v>
      </c>
      <c r="O24" s="67">
        <v>65075081.984499998</v>
      </c>
      <c r="P24" s="67">
        <v>31667</v>
      </c>
      <c r="Q24" s="67">
        <v>27939</v>
      </c>
      <c r="R24" s="68">
        <v>13.343355166613</v>
      </c>
      <c r="S24" s="67">
        <v>9.2166739602741004</v>
      </c>
      <c r="T24" s="67">
        <v>9.2027242456780893</v>
      </c>
      <c r="U24" s="69">
        <v>0.15135302231740799</v>
      </c>
      <c r="V24" s="36"/>
      <c r="W24" s="36"/>
    </row>
    <row r="25" spans="1:23" ht="12" thickBot="1" x14ac:dyDescent="0.2">
      <c r="A25" s="50"/>
      <c r="B25" s="52" t="s">
        <v>23</v>
      </c>
      <c r="C25" s="53"/>
      <c r="D25" s="67">
        <v>295650.60149999999</v>
      </c>
      <c r="E25" s="67">
        <v>289875</v>
      </c>
      <c r="F25" s="68">
        <v>101.992445536869</v>
      </c>
      <c r="G25" s="67">
        <v>212641.0809</v>
      </c>
      <c r="H25" s="68">
        <v>39.037386495903597</v>
      </c>
      <c r="I25" s="67">
        <v>12237.297399999999</v>
      </c>
      <c r="J25" s="68">
        <v>4.1391078989568699</v>
      </c>
      <c r="K25" s="67">
        <v>20952.9902</v>
      </c>
      <c r="L25" s="68">
        <v>9.8536887187164393</v>
      </c>
      <c r="M25" s="68">
        <v>-0.41596415198056103</v>
      </c>
      <c r="N25" s="67">
        <v>6125984.6506000003</v>
      </c>
      <c r="O25" s="67">
        <v>63151869.984399997</v>
      </c>
      <c r="P25" s="67">
        <v>23361</v>
      </c>
      <c r="Q25" s="67">
        <v>20857</v>
      </c>
      <c r="R25" s="68">
        <v>12.005561681929301</v>
      </c>
      <c r="S25" s="67">
        <v>12.655733979709799</v>
      </c>
      <c r="T25" s="67">
        <v>12.5657620367263</v>
      </c>
      <c r="U25" s="69">
        <v>0.71091841158908198</v>
      </c>
      <c r="V25" s="36"/>
      <c r="W25" s="36"/>
    </row>
    <row r="26" spans="1:23" ht="12" thickBot="1" x14ac:dyDescent="0.2">
      <c r="A26" s="50"/>
      <c r="B26" s="52" t="s">
        <v>24</v>
      </c>
      <c r="C26" s="53"/>
      <c r="D26" s="67">
        <v>953526.37280000001</v>
      </c>
      <c r="E26" s="67">
        <v>749710</v>
      </c>
      <c r="F26" s="68">
        <v>127.186028304278</v>
      </c>
      <c r="G26" s="67">
        <v>654284.39009999996</v>
      </c>
      <c r="H26" s="68">
        <v>45.735766774791003</v>
      </c>
      <c r="I26" s="67">
        <v>77642.804499999998</v>
      </c>
      <c r="J26" s="68">
        <v>8.14270131532958</v>
      </c>
      <c r="K26" s="67">
        <v>114695.3925</v>
      </c>
      <c r="L26" s="68">
        <v>17.529898960675201</v>
      </c>
      <c r="M26" s="68">
        <v>-0.32305210516630001</v>
      </c>
      <c r="N26" s="67">
        <v>16231098.586200001</v>
      </c>
      <c r="O26" s="67">
        <v>136201348.29800001</v>
      </c>
      <c r="P26" s="67">
        <v>63803</v>
      </c>
      <c r="Q26" s="67">
        <v>66389</v>
      </c>
      <c r="R26" s="68">
        <v>-3.8952236063203198</v>
      </c>
      <c r="S26" s="67">
        <v>14.9448516966287</v>
      </c>
      <c r="T26" s="67">
        <v>15.0587336034584</v>
      </c>
      <c r="U26" s="69">
        <v>-0.76201429857887504</v>
      </c>
      <c r="V26" s="36"/>
      <c r="W26" s="36"/>
    </row>
    <row r="27" spans="1:23" ht="12" thickBot="1" x14ac:dyDescent="0.2">
      <c r="A27" s="50"/>
      <c r="B27" s="52" t="s">
        <v>25</v>
      </c>
      <c r="C27" s="53"/>
      <c r="D27" s="67">
        <v>274654.03129999997</v>
      </c>
      <c r="E27" s="67">
        <v>297203</v>
      </c>
      <c r="F27" s="68">
        <v>92.412940414464202</v>
      </c>
      <c r="G27" s="67">
        <v>228028.7182</v>
      </c>
      <c r="H27" s="68">
        <v>20.4471232694058</v>
      </c>
      <c r="I27" s="67">
        <v>88771.854099999997</v>
      </c>
      <c r="J27" s="68">
        <v>32.321336657547903</v>
      </c>
      <c r="K27" s="67">
        <v>64622.222300000001</v>
      </c>
      <c r="L27" s="68">
        <v>28.339510395932201</v>
      </c>
      <c r="M27" s="68">
        <v>0.37370475574003897</v>
      </c>
      <c r="N27" s="67">
        <v>6590436.9016000004</v>
      </c>
      <c r="O27" s="67">
        <v>57147152.915399998</v>
      </c>
      <c r="P27" s="67">
        <v>38818</v>
      </c>
      <c r="Q27" s="67">
        <v>35643</v>
      </c>
      <c r="R27" s="68">
        <v>8.9077799287377708</v>
      </c>
      <c r="S27" s="67">
        <v>7.0754297310526004</v>
      </c>
      <c r="T27" s="67">
        <v>6.9339193586398498</v>
      </c>
      <c r="U27" s="69">
        <v>2.0000251262718201</v>
      </c>
      <c r="V27" s="36"/>
      <c r="W27" s="36"/>
    </row>
    <row r="28" spans="1:23" ht="12" thickBot="1" x14ac:dyDescent="0.2">
      <c r="A28" s="50"/>
      <c r="B28" s="52" t="s">
        <v>26</v>
      </c>
      <c r="C28" s="53"/>
      <c r="D28" s="67">
        <v>882248.8162</v>
      </c>
      <c r="E28" s="67">
        <v>1078971</v>
      </c>
      <c r="F28" s="68">
        <v>81.767611566946698</v>
      </c>
      <c r="G28" s="67">
        <v>815042.98320000002</v>
      </c>
      <c r="H28" s="68">
        <v>8.2456796003737391</v>
      </c>
      <c r="I28" s="67">
        <v>31836.8024</v>
      </c>
      <c r="J28" s="68">
        <v>3.6085967830624801</v>
      </c>
      <c r="K28" s="67">
        <v>44992.212699999996</v>
      </c>
      <c r="L28" s="68">
        <v>5.5202257583216996</v>
      </c>
      <c r="M28" s="68">
        <v>-0.29239305005330402</v>
      </c>
      <c r="N28" s="67">
        <v>20618470.166900001</v>
      </c>
      <c r="O28" s="67">
        <v>192318599.3624</v>
      </c>
      <c r="P28" s="67">
        <v>50460</v>
      </c>
      <c r="Q28" s="67">
        <v>47224</v>
      </c>
      <c r="R28" s="68">
        <v>6.8524479078434704</v>
      </c>
      <c r="S28" s="67">
        <v>17.484122397939</v>
      </c>
      <c r="T28" s="67">
        <v>17.133153237760499</v>
      </c>
      <c r="U28" s="69">
        <v>2.0073593183028402</v>
      </c>
      <c r="V28" s="36"/>
      <c r="W28" s="36"/>
    </row>
    <row r="29" spans="1:23" ht="12" thickBot="1" x14ac:dyDescent="0.2">
      <c r="A29" s="50"/>
      <c r="B29" s="52" t="s">
        <v>27</v>
      </c>
      <c r="C29" s="53"/>
      <c r="D29" s="67">
        <v>608074.78139999998</v>
      </c>
      <c r="E29" s="67">
        <v>701094</v>
      </c>
      <c r="F29" s="68">
        <v>86.732275757601698</v>
      </c>
      <c r="G29" s="67">
        <v>581616.27009999997</v>
      </c>
      <c r="H29" s="68">
        <v>4.5491353423539698</v>
      </c>
      <c r="I29" s="67">
        <v>91783.29</v>
      </c>
      <c r="J29" s="68">
        <v>15.0940793480504</v>
      </c>
      <c r="K29" s="67">
        <v>88796.554399999994</v>
      </c>
      <c r="L29" s="68">
        <v>15.2672060540419</v>
      </c>
      <c r="M29" s="68">
        <v>3.3635715036258E-2</v>
      </c>
      <c r="N29" s="67">
        <v>12713211.8927</v>
      </c>
      <c r="O29" s="67">
        <v>136813034.75729999</v>
      </c>
      <c r="P29" s="67">
        <v>101929</v>
      </c>
      <c r="Q29" s="67">
        <v>96857</v>
      </c>
      <c r="R29" s="68">
        <v>5.2365858946694699</v>
      </c>
      <c r="S29" s="67">
        <v>5.9656700389486801</v>
      </c>
      <c r="T29" s="67">
        <v>5.7857680136696397</v>
      </c>
      <c r="U29" s="69">
        <v>3.0156214491331101</v>
      </c>
      <c r="V29" s="36"/>
      <c r="W29" s="36"/>
    </row>
    <row r="30" spans="1:23" ht="12" thickBot="1" x14ac:dyDescent="0.2">
      <c r="A30" s="50"/>
      <c r="B30" s="52" t="s">
        <v>28</v>
      </c>
      <c r="C30" s="53"/>
      <c r="D30" s="67">
        <v>1533317.6677000001</v>
      </c>
      <c r="E30" s="67">
        <v>1603833</v>
      </c>
      <c r="F30" s="68">
        <v>95.603324516954103</v>
      </c>
      <c r="G30" s="67">
        <v>1255566.5267</v>
      </c>
      <c r="H30" s="68">
        <v>22.121578991916302</v>
      </c>
      <c r="I30" s="67">
        <v>102960.573</v>
      </c>
      <c r="J30" s="68">
        <v>6.7148885823798299</v>
      </c>
      <c r="K30" s="67">
        <v>159251.97649999999</v>
      </c>
      <c r="L30" s="68">
        <v>12.683674907976499</v>
      </c>
      <c r="M30" s="68">
        <v>-0.35347381387131499</v>
      </c>
      <c r="N30" s="67">
        <v>29973684.618999999</v>
      </c>
      <c r="O30" s="67">
        <v>254637075.1683</v>
      </c>
      <c r="P30" s="67">
        <v>92581</v>
      </c>
      <c r="Q30" s="67">
        <v>93781</v>
      </c>
      <c r="R30" s="68">
        <v>-1.2795768865761701</v>
      </c>
      <c r="S30" s="67">
        <v>16.561904361586102</v>
      </c>
      <c r="T30" s="67">
        <v>15.4765929399345</v>
      </c>
      <c r="U30" s="69">
        <v>6.55305934605461</v>
      </c>
      <c r="V30" s="36"/>
      <c r="W30" s="36"/>
    </row>
    <row r="31" spans="1:23" ht="12" thickBot="1" x14ac:dyDescent="0.2">
      <c r="A31" s="50"/>
      <c r="B31" s="52" t="s">
        <v>29</v>
      </c>
      <c r="C31" s="53"/>
      <c r="D31" s="67">
        <v>875753.6298</v>
      </c>
      <c r="E31" s="67">
        <v>934544</v>
      </c>
      <c r="F31" s="68">
        <v>93.709191841154606</v>
      </c>
      <c r="G31" s="67">
        <v>669218.55290000001</v>
      </c>
      <c r="H31" s="68">
        <v>30.862126581069599</v>
      </c>
      <c r="I31" s="67">
        <v>-17476.4215</v>
      </c>
      <c r="J31" s="68">
        <v>-1.99558653316586</v>
      </c>
      <c r="K31" s="67">
        <v>37008.248299999999</v>
      </c>
      <c r="L31" s="68">
        <v>5.5300690842517701</v>
      </c>
      <c r="M31" s="68">
        <v>-1.47223044328742</v>
      </c>
      <c r="N31" s="67">
        <v>19459225.523200002</v>
      </c>
      <c r="O31" s="67">
        <v>216916158.05019999</v>
      </c>
      <c r="P31" s="67">
        <v>35795</v>
      </c>
      <c r="Q31" s="67">
        <v>31806</v>
      </c>
      <c r="R31" s="68">
        <v>12.5416588065145</v>
      </c>
      <c r="S31" s="67">
        <v>24.4658089062718</v>
      </c>
      <c r="T31" s="67">
        <v>24.581750578507201</v>
      </c>
      <c r="U31" s="69">
        <v>-0.473892658442429</v>
      </c>
      <c r="V31" s="36"/>
      <c r="W31" s="36"/>
    </row>
    <row r="32" spans="1:23" ht="12" thickBot="1" x14ac:dyDescent="0.2">
      <c r="A32" s="50"/>
      <c r="B32" s="52" t="s">
        <v>30</v>
      </c>
      <c r="C32" s="53"/>
      <c r="D32" s="67">
        <v>133945.85209999999</v>
      </c>
      <c r="E32" s="67">
        <v>174800</v>
      </c>
      <c r="F32" s="68">
        <v>76.628061842105296</v>
      </c>
      <c r="G32" s="67">
        <v>135350.96429999999</v>
      </c>
      <c r="H32" s="68">
        <v>-1.0381250013746901</v>
      </c>
      <c r="I32" s="67">
        <v>37637.0239</v>
      </c>
      <c r="J32" s="68">
        <v>28.0986856329835</v>
      </c>
      <c r="K32" s="67">
        <v>31377.926500000001</v>
      </c>
      <c r="L32" s="68">
        <v>23.182639785596301</v>
      </c>
      <c r="M32" s="68">
        <v>0.19947453825542</v>
      </c>
      <c r="N32" s="67">
        <v>3340915.9182000002</v>
      </c>
      <c r="O32" s="67">
        <v>33270025.965100002</v>
      </c>
      <c r="P32" s="67">
        <v>27400</v>
      </c>
      <c r="Q32" s="67">
        <v>25375</v>
      </c>
      <c r="R32" s="68">
        <v>7.98029556650246</v>
      </c>
      <c r="S32" s="67">
        <v>4.8885347481751804</v>
      </c>
      <c r="T32" s="67">
        <v>4.8884229083743804</v>
      </c>
      <c r="U32" s="69">
        <v>2.2877980122769999E-3</v>
      </c>
      <c r="V32" s="36"/>
      <c r="W32" s="36"/>
    </row>
    <row r="33" spans="1:23" ht="12" thickBot="1" x14ac:dyDescent="0.2">
      <c r="A33" s="50"/>
      <c r="B33" s="52" t="s">
        <v>31</v>
      </c>
      <c r="C33" s="53"/>
      <c r="D33" s="70"/>
      <c r="E33" s="70"/>
      <c r="F33" s="70"/>
      <c r="G33" s="67">
        <v>97.825699999999998</v>
      </c>
      <c r="H33" s="70"/>
      <c r="I33" s="70"/>
      <c r="J33" s="70"/>
      <c r="K33" s="67">
        <v>21.2072</v>
      </c>
      <c r="L33" s="68">
        <v>21.678556861847099</v>
      </c>
      <c r="M33" s="70"/>
      <c r="N33" s="67">
        <v>25.470099999999999</v>
      </c>
      <c r="O33" s="67">
        <v>4859.6175999999996</v>
      </c>
      <c r="P33" s="70"/>
      <c r="Q33" s="70"/>
      <c r="R33" s="70"/>
      <c r="S33" s="70"/>
      <c r="T33" s="70"/>
      <c r="U33" s="71"/>
      <c r="V33" s="36"/>
      <c r="W33" s="36"/>
    </row>
    <row r="34" spans="1:23" ht="12" thickBot="1" x14ac:dyDescent="0.2">
      <c r="A34" s="50"/>
      <c r="B34" s="52" t="s">
        <v>36</v>
      </c>
      <c r="C34" s="53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67">
        <v>1</v>
      </c>
      <c r="O34" s="67">
        <v>10</v>
      </c>
      <c r="P34" s="70"/>
      <c r="Q34" s="70"/>
      <c r="R34" s="70"/>
      <c r="S34" s="70"/>
      <c r="T34" s="70"/>
      <c r="U34" s="71"/>
      <c r="V34" s="36"/>
      <c r="W34" s="36"/>
    </row>
    <row r="35" spans="1:23" ht="12" thickBot="1" x14ac:dyDescent="0.2">
      <c r="A35" s="50"/>
      <c r="B35" s="52" t="s">
        <v>32</v>
      </c>
      <c r="C35" s="53"/>
      <c r="D35" s="67">
        <v>186662.99660000001</v>
      </c>
      <c r="E35" s="67">
        <v>147741</v>
      </c>
      <c r="F35" s="68">
        <v>126.34474966326199</v>
      </c>
      <c r="G35" s="67">
        <v>132493.62899999999</v>
      </c>
      <c r="H35" s="68">
        <v>40.8845074354481</v>
      </c>
      <c r="I35" s="67">
        <v>19492.405599999998</v>
      </c>
      <c r="J35" s="68">
        <v>10.4425654548824</v>
      </c>
      <c r="K35" s="67">
        <v>16181.607900000001</v>
      </c>
      <c r="L35" s="68">
        <v>12.2131215079028</v>
      </c>
      <c r="M35" s="68">
        <v>0.204602516663378</v>
      </c>
      <c r="N35" s="67">
        <v>3808399.5543999998</v>
      </c>
      <c r="O35" s="67">
        <v>35014168.537100002</v>
      </c>
      <c r="P35" s="67">
        <v>15019</v>
      </c>
      <c r="Q35" s="67">
        <v>13896</v>
      </c>
      <c r="R35" s="68">
        <v>8.0814622913068401</v>
      </c>
      <c r="S35" s="67">
        <v>12.428457061055999</v>
      </c>
      <c r="T35" s="67">
        <v>12.1140939263097</v>
      </c>
      <c r="U35" s="69">
        <v>2.52938183076088</v>
      </c>
      <c r="V35" s="36"/>
      <c r="W35" s="36"/>
    </row>
    <row r="36" spans="1:23" ht="12" customHeight="1" thickBot="1" x14ac:dyDescent="0.2">
      <c r="A36" s="50"/>
      <c r="B36" s="52" t="s">
        <v>37</v>
      </c>
      <c r="C36" s="53"/>
      <c r="D36" s="70"/>
      <c r="E36" s="67">
        <v>623793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  <c r="V36" s="36"/>
      <c r="W36" s="36"/>
    </row>
    <row r="37" spans="1:23" ht="12" thickBot="1" x14ac:dyDescent="0.2">
      <c r="A37" s="50"/>
      <c r="B37" s="52" t="s">
        <v>38</v>
      </c>
      <c r="C37" s="53"/>
      <c r="D37" s="70"/>
      <c r="E37" s="67">
        <v>889701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  <c r="V37" s="36"/>
      <c r="W37" s="36"/>
    </row>
    <row r="38" spans="1:23" ht="12" thickBot="1" x14ac:dyDescent="0.2">
      <c r="A38" s="50"/>
      <c r="B38" s="52" t="s">
        <v>39</v>
      </c>
      <c r="C38" s="53"/>
      <c r="D38" s="70"/>
      <c r="E38" s="67">
        <v>508581</v>
      </c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1"/>
      <c r="V38" s="36"/>
      <c r="W38" s="36"/>
    </row>
    <row r="39" spans="1:23" ht="12" customHeight="1" thickBot="1" x14ac:dyDescent="0.2">
      <c r="A39" s="50"/>
      <c r="B39" s="52" t="s">
        <v>33</v>
      </c>
      <c r="C39" s="53"/>
      <c r="D39" s="67">
        <v>279105.12849999999</v>
      </c>
      <c r="E39" s="67">
        <v>352045</v>
      </c>
      <c r="F39" s="68">
        <v>79.281094320328407</v>
      </c>
      <c r="G39" s="67">
        <v>345244.0171</v>
      </c>
      <c r="H39" s="68">
        <v>-19.1571425786194</v>
      </c>
      <c r="I39" s="67">
        <v>13879.992</v>
      </c>
      <c r="J39" s="68">
        <v>4.9730336646250501</v>
      </c>
      <c r="K39" s="67">
        <v>17671.326099999998</v>
      </c>
      <c r="L39" s="68">
        <v>5.1185032106961899</v>
      </c>
      <c r="M39" s="68">
        <v>-0.21454723197032699</v>
      </c>
      <c r="N39" s="67">
        <v>6178195.6617999999</v>
      </c>
      <c r="O39" s="67">
        <v>58916422.377800003</v>
      </c>
      <c r="P39" s="67">
        <v>407</v>
      </c>
      <c r="Q39" s="67">
        <v>336</v>
      </c>
      <c r="R39" s="68">
        <v>21.130952380952401</v>
      </c>
      <c r="S39" s="67">
        <v>685.76198648648597</v>
      </c>
      <c r="T39" s="67">
        <v>579.21779672619095</v>
      </c>
      <c r="U39" s="69">
        <v>15.536613556866399</v>
      </c>
      <c r="V39" s="36"/>
      <c r="W39" s="36"/>
    </row>
    <row r="40" spans="1:23" ht="12" thickBot="1" x14ac:dyDescent="0.2">
      <c r="A40" s="50"/>
      <c r="B40" s="52" t="s">
        <v>34</v>
      </c>
      <c r="C40" s="53"/>
      <c r="D40" s="67">
        <v>469472.23450000002</v>
      </c>
      <c r="E40" s="67">
        <v>478679</v>
      </c>
      <c r="F40" s="68">
        <v>98.076630581245496</v>
      </c>
      <c r="G40" s="67">
        <v>382629.0673</v>
      </c>
      <c r="H40" s="68">
        <v>22.696437521802501</v>
      </c>
      <c r="I40" s="67">
        <v>15683.185799999999</v>
      </c>
      <c r="J40" s="68">
        <v>3.34059921918556</v>
      </c>
      <c r="K40" s="67">
        <v>21102.853800000001</v>
      </c>
      <c r="L40" s="68">
        <v>5.5152249537420301</v>
      </c>
      <c r="M40" s="68">
        <v>-0.25682156789618699</v>
      </c>
      <c r="N40" s="67">
        <v>14094515.808800001</v>
      </c>
      <c r="O40" s="67">
        <v>117187987.2993</v>
      </c>
      <c r="P40" s="67">
        <v>2450</v>
      </c>
      <c r="Q40" s="67">
        <v>2366</v>
      </c>
      <c r="R40" s="68">
        <v>3.5502958579881598</v>
      </c>
      <c r="S40" s="67">
        <v>191.621320204082</v>
      </c>
      <c r="T40" s="67">
        <v>197.08755883347399</v>
      </c>
      <c r="U40" s="69">
        <v>-2.8526254925970198</v>
      </c>
      <c r="V40" s="36"/>
      <c r="W40" s="36"/>
    </row>
    <row r="41" spans="1:23" ht="12" thickBot="1" x14ac:dyDescent="0.2">
      <c r="A41" s="50"/>
      <c r="B41" s="52" t="s">
        <v>40</v>
      </c>
      <c r="C41" s="53"/>
      <c r="D41" s="70"/>
      <c r="E41" s="67">
        <v>147906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  <c r="V41" s="36"/>
      <c r="W41" s="36"/>
    </row>
    <row r="42" spans="1:23" ht="12" thickBot="1" x14ac:dyDescent="0.2">
      <c r="A42" s="50"/>
      <c r="B42" s="52" t="s">
        <v>41</v>
      </c>
      <c r="C42" s="53"/>
      <c r="D42" s="70"/>
      <c r="E42" s="67">
        <v>95491</v>
      </c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1"/>
      <c r="V42" s="36"/>
      <c r="W42" s="36"/>
    </row>
    <row r="43" spans="1:23" ht="12" thickBot="1" x14ac:dyDescent="0.2">
      <c r="A43" s="50"/>
      <c r="B43" s="52" t="s">
        <v>71</v>
      </c>
      <c r="C43" s="53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67">
        <v>170.9402</v>
      </c>
      <c r="P43" s="70"/>
      <c r="Q43" s="70"/>
      <c r="R43" s="70"/>
      <c r="S43" s="70"/>
      <c r="T43" s="70"/>
      <c r="U43" s="71"/>
      <c r="V43" s="36"/>
      <c r="W43" s="36"/>
    </row>
    <row r="44" spans="1:23" ht="12" thickBot="1" x14ac:dyDescent="0.2">
      <c r="A44" s="51"/>
      <c r="B44" s="52" t="s">
        <v>35</v>
      </c>
      <c r="C44" s="53"/>
      <c r="D44" s="72">
        <v>28304.3557</v>
      </c>
      <c r="E44" s="72">
        <v>0</v>
      </c>
      <c r="F44" s="73"/>
      <c r="G44" s="72">
        <v>48551.323799999998</v>
      </c>
      <c r="H44" s="74">
        <v>-41.702195769994603</v>
      </c>
      <c r="I44" s="72">
        <v>2383.7773000000002</v>
      </c>
      <c r="J44" s="74">
        <v>8.4219451071977591</v>
      </c>
      <c r="K44" s="72">
        <v>6948.5312999999996</v>
      </c>
      <c r="L44" s="74">
        <v>14.3117236692113</v>
      </c>
      <c r="M44" s="74">
        <v>-0.65693796327865694</v>
      </c>
      <c r="N44" s="72">
        <v>461883.39270000003</v>
      </c>
      <c r="O44" s="72">
        <v>7362774.3333000001</v>
      </c>
      <c r="P44" s="72">
        <v>39</v>
      </c>
      <c r="Q44" s="72">
        <v>24</v>
      </c>
      <c r="R44" s="74">
        <v>62.5</v>
      </c>
      <c r="S44" s="72">
        <v>725.75271025640996</v>
      </c>
      <c r="T44" s="72">
        <v>383.038275</v>
      </c>
      <c r="U44" s="75">
        <v>47.221929785881002</v>
      </c>
      <c r="V44" s="36"/>
      <c r="W44" s="36"/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9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76122</v>
      </c>
      <c r="D2" s="32">
        <v>562382.70430854696</v>
      </c>
      <c r="E2" s="32">
        <v>425074.68851282098</v>
      </c>
      <c r="F2" s="32">
        <v>137308.01579572601</v>
      </c>
      <c r="G2" s="32">
        <v>425074.68851282098</v>
      </c>
      <c r="H2" s="32">
        <v>0.244154051580494</v>
      </c>
    </row>
    <row r="3" spans="1:8" ht="14.25" x14ac:dyDescent="0.2">
      <c r="A3" s="32">
        <v>2</v>
      </c>
      <c r="B3" s="33">
        <v>13</v>
      </c>
      <c r="C3" s="32">
        <v>10536.356</v>
      </c>
      <c r="D3" s="32">
        <v>97181.911391695001</v>
      </c>
      <c r="E3" s="32">
        <v>75648.347049285207</v>
      </c>
      <c r="F3" s="32">
        <v>21533.564342409802</v>
      </c>
      <c r="G3" s="32">
        <v>75648.347049285207</v>
      </c>
      <c r="H3" s="32">
        <v>0.221579963123158</v>
      </c>
    </row>
    <row r="4" spans="1:8" ht="14.25" x14ac:dyDescent="0.2">
      <c r="A4" s="32">
        <v>3</v>
      </c>
      <c r="B4" s="33">
        <v>14</v>
      </c>
      <c r="C4" s="32">
        <v>124743</v>
      </c>
      <c r="D4" s="32">
        <v>167756.29787435901</v>
      </c>
      <c r="E4" s="32">
        <v>120135.45650170901</v>
      </c>
      <c r="F4" s="32">
        <v>47620.8413726496</v>
      </c>
      <c r="G4" s="32">
        <v>120135.45650170901</v>
      </c>
      <c r="H4" s="32">
        <v>0.28386917198372602</v>
      </c>
    </row>
    <row r="5" spans="1:8" ht="14.25" x14ac:dyDescent="0.2">
      <c r="A5" s="32">
        <v>4</v>
      </c>
      <c r="B5" s="33">
        <v>15</v>
      </c>
      <c r="C5" s="32">
        <v>4099</v>
      </c>
      <c r="D5" s="32">
        <v>54421.030029059802</v>
      </c>
      <c r="E5" s="32">
        <v>42230.220579487199</v>
      </c>
      <c r="F5" s="32">
        <v>12190.8094495726</v>
      </c>
      <c r="G5" s="32">
        <v>42230.220579487199</v>
      </c>
      <c r="H5" s="32">
        <v>0.22400916416067401</v>
      </c>
    </row>
    <row r="6" spans="1:8" ht="14.25" x14ac:dyDescent="0.2">
      <c r="A6" s="32">
        <v>5</v>
      </c>
      <c r="B6" s="33">
        <v>16</v>
      </c>
      <c r="C6" s="32">
        <v>2539</v>
      </c>
      <c r="D6" s="32">
        <v>123863.24873675199</v>
      </c>
      <c r="E6" s="32">
        <v>97993.207313675201</v>
      </c>
      <c r="F6" s="32">
        <v>25870.041423076898</v>
      </c>
      <c r="G6" s="32">
        <v>97993.207313675201</v>
      </c>
      <c r="H6" s="32">
        <v>0.208859703640252</v>
      </c>
    </row>
    <row r="7" spans="1:8" ht="14.25" x14ac:dyDescent="0.2">
      <c r="A7" s="32">
        <v>6</v>
      </c>
      <c r="B7" s="33">
        <v>17</v>
      </c>
      <c r="C7" s="32">
        <v>16095</v>
      </c>
      <c r="D7" s="32">
        <v>252811.37080256399</v>
      </c>
      <c r="E7" s="32">
        <v>178010.27038974399</v>
      </c>
      <c r="F7" s="32">
        <v>74801.100412820495</v>
      </c>
      <c r="G7" s="32">
        <v>178010.27038974399</v>
      </c>
      <c r="H7" s="32">
        <v>0.29587712046084103</v>
      </c>
    </row>
    <row r="8" spans="1:8" ht="14.25" x14ac:dyDescent="0.2">
      <c r="A8" s="32">
        <v>7</v>
      </c>
      <c r="B8" s="33">
        <v>18</v>
      </c>
      <c r="C8" s="32">
        <v>70955</v>
      </c>
      <c r="D8" s="32">
        <v>192555.89388205099</v>
      </c>
      <c r="E8" s="32">
        <v>173753.369421368</v>
      </c>
      <c r="F8" s="32">
        <v>18802.524460683799</v>
      </c>
      <c r="G8" s="32">
        <v>173753.369421368</v>
      </c>
      <c r="H8" s="32">
        <v>9.7647099144111904E-2</v>
      </c>
    </row>
    <row r="9" spans="1:8" ht="14.25" x14ac:dyDescent="0.2">
      <c r="A9" s="32">
        <v>8</v>
      </c>
      <c r="B9" s="33">
        <v>19</v>
      </c>
      <c r="C9" s="32">
        <v>14625</v>
      </c>
      <c r="D9" s="32">
        <v>107769.028659829</v>
      </c>
      <c r="E9" s="32">
        <v>85283.891250427405</v>
      </c>
      <c r="F9" s="32">
        <v>22485.137409401701</v>
      </c>
      <c r="G9" s="32">
        <v>85283.891250427405</v>
      </c>
      <c r="H9" s="32">
        <v>0.20864192327812101</v>
      </c>
    </row>
    <row r="10" spans="1:8" ht="14.25" x14ac:dyDescent="0.2">
      <c r="A10" s="32">
        <v>9</v>
      </c>
      <c r="B10" s="33">
        <v>21</v>
      </c>
      <c r="C10" s="32">
        <v>231850</v>
      </c>
      <c r="D10" s="32">
        <v>939809.99829999998</v>
      </c>
      <c r="E10" s="32">
        <v>917202.99890000001</v>
      </c>
      <c r="F10" s="32">
        <v>22606.999400000001</v>
      </c>
      <c r="G10" s="32">
        <v>917202.99890000001</v>
      </c>
      <c r="H10" s="32">
        <v>2.4054861558073699E-2</v>
      </c>
    </row>
    <row r="11" spans="1:8" ht="14.25" x14ac:dyDescent="0.2">
      <c r="A11" s="32">
        <v>10</v>
      </c>
      <c r="B11" s="33">
        <v>22</v>
      </c>
      <c r="C11" s="32">
        <v>41537</v>
      </c>
      <c r="D11" s="32">
        <v>540938.79434700904</v>
      </c>
      <c r="E11" s="32">
        <v>489221.37779829098</v>
      </c>
      <c r="F11" s="32">
        <v>51717.416548717898</v>
      </c>
      <c r="G11" s="32">
        <v>489221.37779829098</v>
      </c>
      <c r="H11" s="32">
        <v>9.5606780451286302E-2</v>
      </c>
    </row>
    <row r="12" spans="1:8" ht="14.25" x14ac:dyDescent="0.2">
      <c r="A12" s="32">
        <v>11</v>
      </c>
      <c r="B12" s="33">
        <v>23</v>
      </c>
      <c r="C12" s="32">
        <v>316117.29700000002</v>
      </c>
      <c r="D12" s="32">
        <v>1939452.06359744</v>
      </c>
      <c r="E12" s="32">
        <v>1621398.52707094</v>
      </c>
      <c r="F12" s="32">
        <v>318053.536526496</v>
      </c>
      <c r="G12" s="32">
        <v>1621398.52707094</v>
      </c>
      <c r="H12" s="32">
        <v>0.16399143990006501</v>
      </c>
    </row>
    <row r="13" spans="1:8" ht="14.25" x14ac:dyDescent="0.2">
      <c r="A13" s="32">
        <v>12</v>
      </c>
      <c r="B13" s="33">
        <v>24</v>
      </c>
      <c r="C13" s="32">
        <v>18676.335999999999</v>
      </c>
      <c r="D13" s="32">
        <v>590803.22638547001</v>
      </c>
      <c r="E13" s="32">
        <v>567235.28678717895</v>
      </c>
      <c r="F13" s="32">
        <v>23567.939598290599</v>
      </c>
      <c r="G13" s="32">
        <v>567235.28678717895</v>
      </c>
      <c r="H13" s="32">
        <v>3.9891352223106601E-2</v>
      </c>
    </row>
    <row r="14" spans="1:8" ht="14.25" x14ac:dyDescent="0.2">
      <c r="A14" s="32">
        <v>13</v>
      </c>
      <c r="B14" s="33">
        <v>25</v>
      </c>
      <c r="C14" s="32">
        <v>89263</v>
      </c>
      <c r="D14" s="32">
        <v>959222.49589999998</v>
      </c>
      <c r="E14" s="32">
        <v>881352.56240000005</v>
      </c>
      <c r="F14" s="32">
        <v>77869.933499999999</v>
      </c>
      <c r="G14" s="32">
        <v>881352.56240000005</v>
      </c>
      <c r="H14" s="32">
        <v>8.1180261965121805E-2</v>
      </c>
    </row>
    <row r="15" spans="1:8" ht="14.25" x14ac:dyDescent="0.2">
      <c r="A15" s="32">
        <v>14</v>
      </c>
      <c r="B15" s="33">
        <v>26</v>
      </c>
      <c r="C15" s="32">
        <v>79291</v>
      </c>
      <c r="D15" s="32">
        <v>366500.22938303498</v>
      </c>
      <c r="E15" s="32">
        <v>334646.82581227599</v>
      </c>
      <c r="F15" s="32">
        <v>31853.403570758601</v>
      </c>
      <c r="G15" s="32">
        <v>334646.82581227599</v>
      </c>
      <c r="H15" s="32">
        <v>8.69123700805879E-2</v>
      </c>
    </row>
    <row r="16" spans="1:8" ht="14.25" x14ac:dyDescent="0.2">
      <c r="A16" s="32">
        <v>15</v>
      </c>
      <c r="B16" s="33">
        <v>27</v>
      </c>
      <c r="C16" s="32">
        <v>219386.16099999999</v>
      </c>
      <c r="D16" s="32">
        <v>1337031.9876000001</v>
      </c>
      <c r="E16" s="32">
        <v>1265038.9265999999</v>
      </c>
      <c r="F16" s="32">
        <v>71993.061000000002</v>
      </c>
      <c r="G16" s="32">
        <v>1265038.9265999999</v>
      </c>
      <c r="H16" s="32">
        <v>5.3845429030631498E-2</v>
      </c>
    </row>
    <row r="17" spans="1:8" ht="14.25" x14ac:dyDescent="0.2">
      <c r="A17" s="32">
        <v>16</v>
      </c>
      <c r="B17" s="33">
        <v>29</v>
      </c>
      <c r="C17" s="32">
        <v>215963</v>
      </c>
      <c r="D17" s="32">
        <v>2648871.6772991498</v>
      </c>
      <c r="E17" s="32">
        <v>2481523.0612837598</v>
      </c>
      <c r="F17" s="32">
        <v>167348.61601538499</v>
      </c>
      <c r="G17" s="32">
        <v>2481523.0612837598</v>
      </c>
      <c r="H17" s="32">
        <v>6.3177320913490806E-2</v>
      </c>
    </row>
    <row r="18" spans="1:8" ht="14.25" x14ac:dyDescent="0.2">
      <c r="A18" s="32">
        <v>17</v>
      </c>
      <c r="B18" s="33">
        <v>31</v>
      </c>
      <c r="C18" s="32">
        <v>36959.455999999998</v>
      </c>
      <c r="D18" s="32">
        <v>291864.40820503002</v>
      </c>
      <c r="E18" s="32">
        <v>238930.21218428199</v>
      </c>
      <c r="F18" s="32">
        <v>52934.196020747702</v>
      </c>
      <c r="G18" s="32">
        <v>238930.21218428199</v>
      </c>
      <c r="H18" s="32">
        <v>0.18136571138047899</v>
      </c>
    </row>
    <row r="19" spans="1:8" ht="14.25" x14ac:dyDescent="0.2">
      <c r="A19" s="32">
        <v>18</v>
      </c>
      <c r="B19" s="33">
        <v>32</v>
      </c>
      <c r="C19" s="32">
        <v>19978.567999999999</v>
      </c>
      <c r="D19" s="32">
        <v>295650.60486892099</v>
      </c>
      <c r="E19" s="32">
        <v>283413.31064494001</v>
      </c>
      <c r="F19" s="32">
        <v>12237.294223981</v>
      </c>
      <c r="G19" s="32">
        <v>283413.31064494001</v>
      </c>
      <c r="H19" s="32">
        <v>4.1391067775445801E-2</v>
      </c>
    </row>
    <row r="20" spans="1:8" ht="14.25" x14ac:dyDescent="0.2">
      <c r="A20" s="32">
        <v>19</v>
      </c>
      <c r="B20" s="33">
        <v>33</v>
      </c>
      <c r="C20" s="32">
        <v>94371.778000000006</v>
      </c>
      <c r="D20" s="32">
        <v>953526.28622591298</v>
      </c>
      <c r="E20" s="32">
        <v>875883.31155819504</v>
      </c>
      <c r="F20" s="32">
        <v>77642.974667718794</v>
      </c>
      <c r="G20" s="32">
        <v>875883.31155819504</v>
      </c>
      <c r="H20" s="32">
        <v>8.1427199007834503E-2</v>
      </c>
    </row>
    <row r="21" spans="1:8" ht="14.25" x14ac:dyDescent="0.2">
      <c r="A21" s="32">
        <v>20</v>
      </c>
      <c r="B21" s="33">
        <v>34</v>
      </c>
      <c r="C21" s="32">
        <v>55719.161</v>
      </c>
      <c r="D21" s="32">
        <v>274653.95894655498</v>
      </c>
      <c r="E21" s="32">
        <v>185882.17819863799</v>
      </c>
      <c r="F21" s="32">
        <v>88771.780747917204</v>
      </c>
      <c r="G21" s="32">
        <v>185882.17819863799</v>
      </c>
      <c r="H21" s="32">
        <v>0.323213184650258</v>
      </c>
    </row>
    <row r="22" spans="1:8" ht="14.25" x14ac:dyDescent="0.2">
      <c r="A22" s="32">
        <v>21</v>
      </c>
      <c r="B22" s="33">
        <v>35</v>
      </c>
      <c r="C22" s="32">
        <v>38812.404999999999</v>
      </c>
      <c r="D22" s="32">
        <v>882248.81602477899</v>
      </c>
      <c r="E22" s="32">
        <v>850411.96502743405</v>
      </c>
      <c r="F22" s="32">
        <v>31836.8509973451</v>
      </c>
      <c r="G22" s="32">
        <v>850411.96502743405</v>
      </c>
      <c r="H22" s="32">
        <v>3.6086022921283198E-2</v>
      </c>
    </row>
    <row r="23" spans="1:8" ht="14.25" x14ac:dyDescent="0.2">
      <c r="A23" s="32">
        <v>22</v>
      </c>
      <c r="B23" s="33">
        <v>36</v>
      </c>
      <c r="C23" s="32">
        <v>131983</v>
      </c>
      <c r="D23" s="32">
        <v>608074.77980177</v>
      </c>
      <c r="E23" s="32">
        <v>516291.47315212298</v>
      </c>
      <c r="F23" s="32">
        <v>91783.3066496471</v>
      </c>
      <c r="G23" s="32">
        <v>516291.47315212298</v>
      </c>
      <c r="H23" s="32">
        <v>0.150940821258149</v>
      </c>
    </row>
    <row r="24" spans="1:8" ht="14.25" x14ac:dyDescent="0.2">
      <c r="A24" s="32">
        <v>23</v>
      </c>
      <c r="B24" s="33">
        <v>37</v>
      </c>
      <c r="C24" s="32">
        <v>172806.158</v>
      </c>
      <c r="D24" s="32">
        <v>1533317.6432115</v>
      </c>
      <c r="E24" s="32">
        <v>1430357.11835149</v>
      </c>
      <c r="F24" s="32">
        <v>102960.524860013</v>
      </c>
      <c r="G24" s="32">
        <v>1430357.11835149</v>
      </c>
      <c r="H24" s="32">
        <v>6.7148855500263005E-2</v>
      </c>
    </row>
    <row r="25" spans="1:8" ht="14.25" x14ac:dyDescent="0.2">
      <c r="A25" s="32">
        <v>24</v>
      </c>
      <c r="B25" s="33">
        <v>38</v>
      </c>
      <c r="C25" s="32">
        <v>182521.54199999999</v>
      </c>
      <c r="D25" s="32">
        <v>875753.68820265494</v>
      </c>
      <c r="E25" s="32">
        <v>893229.78691238898</v>
      </c>
      <c r="F25" s="32">
        <v>-17476.098709734499</v>
      </c>
      <c r="G25" s="32">
        <v>893229.78691238898</v>
      </c>
      <c r="H25" s="32">
        <v>-1.99554954151565E-2</v>
      </c>
    </row>
    <row r="26" spans="1:8" ht="14.25" x14ac:dyDescent="0.2">
      <c r="A26" s="32">
        <v>25</v>
      </c>
      <c r="B26" s="33">
        <v>39</v>
      </c>
      <c r="C26" s="32">
        <v>90966.342999999993</v>
      </c>
      <c r="D26" s="32">
        <v>133945.80578953901</v>
      </c>
      <c r="E26" s="32">
        <v>96308.810435813997</v>
      </c>
      <c r="F26" s="32">
        <v>37636.995353725397</v>
      </c>
      <c r="G26" s="32">
        <v>96308.810435813997</v>
      </c>
      <c r="H26" s="32">
        <v>0.28098674036021698</v>
      </c>
    </row>
    <row r="27" spans="1:8" ht="14.25" x14ac:dyDescent="0.2">
      <c r="A27" s="32">
        <v>26</v>
      </c>
      <c r="B27" s="33">
        <v>42</v>
      </c>
      <c r="C27" s="32">
        <v>12639.118</v>
      </c>
      <c r="D27" s="32">
        <v>186662.99650000001</v>
      </c>
      <c r="E27" s="32">
        <v>167170.59659999999</v>
      </c>
      <c r="F27" s="32">
        <v>19492.3999</v>
      </c>
      <c r="G27" s="32">
        <v>167170.59659999999</v>
      </c>
      <c r="H27" s="32">
        <v>0.104425624068453</v>
      </c>
    </row>
    <row r="28" spans="1:8" ht="14.25" x14ac:dyDescent="0.2">
      <c r="A28" s="32">
        <v>27</v>
      </c>
      <c r="B28" s="33">
        <v>75</v>
      </c>
      <c r="C28" s="32">
        <v>420</v>
      </c>
      <c r="D28" s="32">
        <v>279105.12820512801</v>
      </c>
      <c r="E28" s="32">
        <v>265225.13675213698</v>
      </c>
      <c r="F28" s="32">
        <v>13879.9914529915</v>
      </c>
      <c r="G28" s="32">
        <v>265225.13675213698</v>
      </c>
      <c r="H28" s="32">
        <v>4.9730334738924499E-2</v>
      </c>
    </row>
    <row r="29" spans="1:8" ht="14.25" x14ac:dyDescent="0.2">
      <c r="A29" s="32">
        <v>28</v>
      </c>
      <c r="B29" s="33">
        <v>76</v>
      </c>
      <c r="C29" s="32">
        <v>2522</v>
      </c>
      <c r="D29" s="32">
        <v>469472.229840171</v>
      </c>
      <c r="E29" s="32">
        <v>453789.050888889</v>
      </c>
      <c r="F29" s="32">
        <v>15683.1789512821</v>
      </c>
      <c r="G29" s="32">
        <v>453789.050888889</v>
      </c>
      <c r="H29" s="32">
        <v>3.3405977935311103E-2</v>
      </c>
    </row>
    <row r="30" spans="1:8" ht="14.25" x14ac:dyDescent="0.2">
      <c r="A30" s="32">
        <v>29</v>
      </c>
      <c r="B30" s="33">
        <v>99</v>
      </c>
      <c r="C30" s="32">
        <v>40</v>
      </c>
      <c r="D30" s="32">
        <v>28304.3556463202</v>
      </c>
      <c r="E30" s="32">
        <v>25920.5781257091</v>
      </c>
      <c r="F30" s="32">
        <v>2383.7775206111501</v>
      </c>
      <c r="G30" s="32">
        <v>25920.5781257091</v>
      </c>
      <c r="H30" s="32">
        <v>8.4219459025948698E-2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2014-08-19T12:17:39Z</dcterms:modified>
</cp:coreProperties>
</file>